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0736" windowHeight="11160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2-1" sheetId="8" r:id="rId8"/>
    <sheet name="2-2" sheetId="9" r:id="rId9"/>
    <sheet name="2-3" sheetId="10" r:id="rId10"/>
    <sheet name="2-4" sheetId="11" r:id="rId11"/>
    <sheet name="2-5" sheetId="12" r:id="rId12"/>
    <sheet name="2-6" sheetId="13" r:id="rId13"/>
    <sheet name="2-7" sheetId="14" r:id="rId14"/>
  </sheets>
  <definedNames>
    <definedName name="_xlnm.Print_Area" localSheetId="0">'1'!$A$1:$AD$55</definedName>
    <definedName name="_xlnm.Print_Area" localSheetId="1">'2'!$A$1:$AK$55</definedName>
    <definedName name="_xlnm.Print_Area" localSheetId="7">'2-1'!$A$1:$AH$53</definedName>
    <definedName name="_xlnm.Print_Area" localSheetId="8">'2-2'!$A$1:$AG$53</definedName>
    <definedName name="_xlnm.Print_Area" localSheetId="9">'2-3'!$A$1:$AG$54</definedName>
    <definedName name="_xlnm.Print_Area" localSheetId="10">'2-4'!$A$1:$AD$55</definedName>
    <definedName name="_xlnm.Print_Area" localSheetId="11">'2-5'!$A$1:$AH$55</definedName>
    <definedName name="_xlnm.Print_Area" localSheetId="12">'2-6'!$A$1:$AG$53</definedName>
    <definedName name="_xlnm.Print_Area" localSheetId="13">'2-7'!$A$1:$AH$55</definedName>
    <definedName name="_xlnm.Print_Area" localSheetId="2">'3'!$A$1:$AG$55</definedName>
    <definedName name="_xlnm.Print_Area" localSheetId="3">'4'!$A$1:$AJ$55</definedName>
    <definedName name="_xlnm.Print_Area" localSheetId="4">'5'!$A$1:$AF$55</definedName>
    <definedName name="_xlnm.Print_Area" localSheetId="5">'6'!$A$1:$AE$51</definedName>
    <definedName name="_xlnm.Print_Area" localSheetId="6">'7'!$A$1:$AJ$55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12" l="1"/>
  <c r="I42" i="12"/>
  <c r="W42" i="12"/>
  <c r="AC33" i="9"/>
  <c r="I42" i="9"/>
  <c r="J42" i="9"/>
  <c r="F42" i="9"/>
  <c r="F35" i="1"/>
  <c r="I35" i="1"/>
  <c r="F33" i="8"/>
  <c r="I33" i="8"/>
  <c r="Y52" i="2"/>
  <c r="AD6" i="8"/>
  <c r="AE6" i="8"/>
  <c r="AF6" i="8" s="1"/>
  <c r="AG6" i="8" s="1"/>
  <c r="AH6" i="8" s="1"/>
  <c r="L6" i="14"/>
  <c r="M6" i="14"/>
  <c r="N6" i="14" s="1"/>
  <c r="O6" i="14" s="1"/>
  <c r="P6" i="14" s="1"/>
  <c r="Q6" i="14" s="1"/>
  <c r="R6" i="14" s="1"/>
  <c r="S6" i="14" s="1"/>
  <c r="T6" i="14" s="1"/>
  <c r="U6" i="14" s="1"/>
  <c r="V6" i="14" s="1"/>
  <c r="W6" i="14" s="1"/>
  <c r="X6" i="14" s="1"/>
  <c r="Y6" i="14" s="1"/>
  <c r="Z6" i="14" s="1"/>
  <c r="AA6" i="14" s="1"/>
  <c r="AB6" i="14" s="1"/>
  <c r="AC6" i="14" s="1"/>
  <c r="AD6" i="14" s="1"/>
  <c r="AE6" i="14" s="1"/>
  <c r="AF6" i="14" s="1"/>
  <c r="AG6" i="14" s="1"/>
  <c r="AH6" i="14" s="1"/>
  <c r="L6" i="13"/>
  <c r="M6" i="13" s="1"/>
  <c r="N6" i="13" s="1"/>
  <c r="O6" i="13" s="1"/>
  <c r="P6" i="13" s="1"/>
  <c r="Q6" i="13" s="1"/>
  <c r="R6" i="13" s="1"/>
  <c r="S6" i="13" s="1"/>
  <c r="T6" i="13" s="1"/>
  <c r="U6" i="13" s="1"/>
  <c r="V6" i="13" s="1"/>
  <c r="W6" i="13" s="1"/>
  <c r="X6" i="13" s="1"/>
  <c r="Y6" i="13" s="1"/>
  <c r="Z6" i="13" s="1"/>
  <c r="AA6" i="13" s="1"/>
  <c r="AB6" i="13" s="1"/>
  <c r="AC6" i="13" s="1"/>
  <c r="AD6" i="13" s="1"/>
  <c r="AE6" i="13" s="1"/>
  <c r="AF6" i="13" s="1"/>
  <c r="AG6" i="13" s="1"/>
  <c r="K6" i="12"/>
  <c r="L6" i="12"/>
  <c r="M6" i="12" s="1"/>
  <c r="N6" i="12" s="1"/>
  <c r="O6" i="12" s="1"/>
  <c r="P6" i="12" s="1"/>
  <c r="Q6" i="12" s="1"/>
  <c r="R6" i="12" s="1"/>
  <c r="S6" i="12" s="1"/>
  <c r="T6" i="12" s="1"/>
  <c r="U6" i="12" s="1"/>
  <c r="V6" i="12" s="1"/>
  <c r="W6" i="12" s="1"/>
  <c r="X6" i="12" s="1"/>
  <c r="Y6" i="12" s="1"/>
  <c r="Z6" i="12" s="1"/>
  <c r="AA6" i="12" s="1"/>
  <c r="AB6" i="12" s="1"/>
  <c r="AC6" i="12" s="1"/>
  <c r="AD6" i="12" s="1"/>
  <c r="AE6" i="12" s="1"/>
  <c r="AF6" i="12" s="1"/>
  <c r="AG6" i="12" s="1"/>
  <c r="AH6" i="12" s="1"/>
  <c r="L6" i="11"/>
  <c r="M6" i="11"/>
  <c r="N6" i="11" s="1"/>
  <c r="O6" i="11" s="1"/>
  <c r="P6" i="11" s="1"/>
  <c r="Q6" i="11" s="1"/>
  <c r="R6" i="11" s="1"/>
  <c r="S6" i="11" s="1"/>
  <c r="T6" i="11" s="1"/>
  <c r="U6" i="11" s="1"/>
  <c r="V6" i="11" s="1"/>
  <c r="W6" i="11" s="1"/>
  <c r="X6" i="11" s="1"/>
  <c r="Y6" i="11" s="1"/>
  <c r="Z6" i="11" s="1"/>
  <c r="AA6" i="11" s="1"/>
  <c r="AB6" i="11" s="1"/>
  <c r="AC6" i="11" s="1"/>
  <c r="AD6" i="11" s="1"/>
  <c r="L6" i="10"/>
  <c r="M6" i="10"/>
  <c r="N6" i="10" s="1"/>
  <c r="O6" i="10" s="1"/>
  <c r="P6" i="10" s="1"/>
  <c r="Q6" i="10" s="1"/>
  <c r="R6" i="10" s="1"/>
  <c r="S6" i="10" s="1"/>
  <c r="T6" i="10" s="1"/>
  <c r="U6" i="10" s="1"/>
  <c r="V6" i="10" s="1"/>
  <c r="W6" i="10" s="1"/>
  <c r="X6" i="10" s="1"/>
  <c r="Y6" i="10" s="1"/>
  <c r="Z6" i="10" s="1"/>
  <c r="AA6" i="10" s="1"/>
  <c r="AB6" i="10" s="1"/>
  <c r="AC6" i="10" s="1"/>
  <c r="AD6" i="10" s="1"/>
  <c r="AE6" i="10" s="1"/>
  <c r="AF6" i="10" s="1"/>
  <c r="AG6" i="10" s="1"/>
  <c r="K6" i="9"/>
  <c r="L6" i="9"/>
  <c r="M6" i="9" s="1"/>
  <c r="N6" i="9" s="1"/>
  <c r="O6" i="9" s="1"/>
  <c r="P6" i="9" s="1"/>
  <c r="Q6" i="9" s="1"/>
  <c r="R6" i="9" s="1"/>
  <c r="S6" i="9" s="1"/>
  <c r="T6" i="9" s="1"/>
  <c r="U6" i="9" s="1"/>
  <c r="V6" i="9" s="1"/>
  <c r="W6" i="9" s="1"/>
  <c r="X6" i="9" s="1"/>
  <c r="Y6" i="9" s="1"/>
  <c r="Z6" i="9" s="1"/>
  <c r="AA6" i="9" s="1"/>
  <c r="AB6" i="9" s="1"/>
  <c r="AC6" i="9" s="1"/>
  <c r="AD6" i="9" s="1"/>
  <c r="AE6" i="9" s="1"/>
  <c r="AF6" i="9" s="1"/>
  <c r="AG6" i="9" s="1"/>
  <c r="O6" i="7"/>
  <c r="P6" i="7"/>
  <c r="Q6" i="7" s="1"/>
  <c r="R6" i="7" s="1"/>
  <c r="S6" i="7" s="1"/>
  <c r="T6" i="7" s="1"/>
  <c r="U6" i="7" s="1"/>
  <c r="V6" i="7" s="1"/>
  <c r="W6" i="7" s="1"/>
  <c r="X6" i="7" s="1"/>
  <c r="Y6" i="7" s="1"/>
  <c r="Z6" i="7" s="1"/>
  <c r="AA6" i="7" s="1"/>
  <c r="AB6" i="7" s="1"/>
  <c r="AC6" i="7" s="1"/>
  <c r="AD6" i="7" s="1"/>
  <c r="AE6" i="7" s="1"/>
  <c r="AF6" i="7" s="1"/>
  <c r="AG6" i="7" s="1"/>
  <c r="AH6" i="7" s="1"/>
  <c r="AI6" i="7" s="1"/>
  <c r="AJ6" i="7" s="1"/>
  <c r="J6" i="6"/>
  <c r="K6" i="6"/>
  <c r="L6" i="6" s="1"/>
  <c r="M6" i="6" s="1"/>
  <c r="N6" i="6" s="1"/>
  <c r="O6" i="6" s="1"/>
  <c r="P6" i="6" s="1"/>
  <c r="Q6" i="6" s="1"/>
  <c r="R6" i="6" s="1"/>
  <c r="S6" i="6" s="1"/>
  <c r="T6" i="6" s="1"/>
  <c r="U6" i="6" s="1"/>
  <c r="V6" i="6" s="1"/>
  <c r="W6" i="6" s="1"/>
  <c r="X6" i="6" s="1"/>
  <c r="Y6" i="6" s="1"/>
  <c r="Z6" i="6" s="1"/>
  <c r="AA6" i="6" s="1"/>
  <c r="AB6" i="6" s="1"/>
  <c r="AC6" i="6" s="1"/>
  <c r="AD6" i="6" s="1"/>
  <c r="AE6" i="6" s="1"/>
  <c r="AF6" i="6" s="1"/>
  <c r="L6" i="5"/>
  <c r="M6" i="5" s="1"/>
  <c r="N6" i="5" s="1"/>
  <c r="O6" i="5" s="1"/>
  <c r="P6" i="5" s="1"/>
  <c r="Q6" i="5" s="1"/>
  <c r="R6" i="5" s="1"/>
  <c r="S6" i="5" s="1"/>
  <c r="T6" i="5" s="1"/>
  <c r="U6" i="5" s="1"/>
  <c r="V6" i="5" s="1"/>
  <c r="W6" i="5" s="1"/>
  <c r="X6" i="5" s="1"/>
  <c r="Y6" i="5" s="1"/>
  <c r="Z6" i="5" s="1"/>
  <c r="AA6" i="5" s="1"/>
  <c r="AB6" i="5" s="1"/>
  <c r="AC6" i="5" s="1"/>
  <c r="AD6" i="5" s="1"/>
  <c r="AE6" i="5" s="1"/>
  <c r="AF6" i="5" s="1"/>
  <c r="K6" i="4"/>
  <c r="L6" i="4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Y6" i="4" s="1"/>
  <c r="Z6" i="4" s="1"/>
  <c r="AA6" i="4" s="1"/>
  <c r="AB6" i="4" s="1"/>
  <c r="AC6" i="4" s="1"/>
  <c r="AD6" i="4" s="1"/>
  <c r="AE6" i="4" s="1"/>
  <c r="AF6" i="4" s="1"/>
  <c r="AG6" i="4" s="1"/>
  <c r="AH6" i="4" s="1"/>
  <c r="AI6" i="4" s="1"/>
  <c r="AJ6" i="4" s="1"/>
  <c r="K6" i="3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V15" i="2"/>
  <c r="L6" i="2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  <c r="Y6" i="2" s="1"/>
  <c r="Z6" i="2" s="1"/>
  <c r="AA6" i="2" s="1"/>
  <c r="AB6" i="2" s="1"/>
  <c r="AC6" i="2" s="1"/>
  <c r="AD6" i="2" s="1"/>
  <c r="AE6" i="2" s="1"/>
  <c r="AF6" i="2" s="1"/>
  <c r="AG6" i="2" s="1"/>
  <c r="AH6" i="2" s="1"/>
  <c r="AI6" i="2" s="1"/>
  <c r="AJ6" i="2" s="1"/>
  <c r="AK6" i="2" s="1"/>
  <c r="Q49" i="1"/>
  <c r="L6" i="1"/>
  <c r="M6" i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C48" i="14" l="1"/>
  <c r="C46" i="14"/>
  <c r="C44" i="14"/>
  <c r="C42" i="14"/>
  <c r="C40" i="14"/>
  <c r="C38" i="14"/>
  <c r="C35" i="14"/>
  <c r="C33" i="14"/>
  <c r="C31" i="14"/>
  <c r="C28" i="14"/>
  <c r="C26" i="14"/>
  <c r="C24" i="14"/>
  <c r="C22" i="14"/>
  <c r="C20" i="14"/>
  <c r="C18" i="14"/>
  <c r="C15" i="14"/>
  <c r="C13" i="14"/>
  <c r="C11" i="14"/>
  <c r="C9" i="14"/>
  <c r="D6" i="14"/>
  <c r="E6" i="14" s="1"/>
  <c r="C46" i="13"/>
  <c r="C44" i="13"/>
  <c r="C42" i="13"/>
  <c r="C40" i="13"/>
  <c r="C38" i="13"/>
  <c r="C36" i="13"/>
  <c r="C33" i="13"/>
  <c r="C31" i="13"/>
  <c r="C28" i="13"/>
  <c r="C26" i="13"/>
  <c r="C24" i="13"/>
  <c r="C22" i="13"/>
  <c r="C20" i="13"/>
  <c r="C18" i="13"/>
  <c r="C15" i="13"/>
  <c r="C13" i="13"/>
  <c r="C11" i="13"/>
  <c r="C9" i="13"/>
  <c r="D6" i="13"/>
  <c r="E6" i="13" s="1"/>
  <c r="F6" i="13" s="1"/>
  <c r="G6" i="13" s="1"/>
  <c r="H6" i="13" s="1"/>
  <c r="I6" i="13" s="1"/>
  <c r="J6" i="13" s="1"/>
  <c r="K6" i="13" s="1"/>
  <c r="C48" i="12"/>
  <c r="C46" i="12"/>
  <c r="C44" i="12"/>
  <c r="C42" i="12"/>
  <c r="C40" i="12"/>
  <c r="C38" i="12"/>
  <c r="C35" i="12"/>
  <c r="C33" i="12"/>
  <c r="C31" i="12"/>
  <c r="C28" i="12"/>
  <c r="C26" i="12"/>
  <c r="C24" i="12"/>
  <c r="C22" i="12"/>
  <c r="C20" i="12"/>
  <c r="C18" i="12"/>
  <c r="C15" i="12"/>
  <c r="C13" i="12"/>
  <c r="C11" i="12"/>
  <c r="C9" i="12"/>
  <c r="D6" i="12"/>
  <c r="D40" i="12" s="1"/>
  <c r="C48" i="11"/>
  <c r="C44" i="11"/>
  <c r="C42" i="11"/>
  <c r="C40" i="11"/>
  <c r="C38" i="11"/>
  <c r="C35" i="11"/>
  <c r="C33" i="11"/>
  <c r="C31" i="11"/>
  <c r="C28" i="11"/>
  <c r="C26" i="11"/>
  <c r="C24" i="11"/>
  <c r="C46" i="11" s="1"/>
  <c r="C22" i="11"/>
  <c r="C20" i="11"/>
  <c r="C18" i="11"/>
  <c r="C15" i="11"/>
  <c r="C13" i="11"/>
  <c r="C11" i="11"/>
  <c r="C9" i="11"/>
  <c r="D6" i="11"/>
  <c r="D9" i="11" s="1"/>
  <c r="C46" i="10"/>
  <c r="C44" i="10"/>
  <c r="C42" i="10"/>
  <c r="C40" i="10"/>
  <c r="C38" i="10"/>
  <c r="C36" i="10"/>
  <c r="C33" i="10"/>
  <c r="C31" i="10"/>
  <c r="C28" i="10"/>
  <c r="C26" i="10"/>
  <c r="C24" i="10"/>
  <c r="C22" i="10"/>
  <c r="C20" i="10"/>
  <c r="C18" i="10"/>
  <c r="C15" i="10"/>
  <c r="C13" i="10"/>
  <c r="C11" i="10"/>
  <c r="C9" i="10"/>
  <c r="D6" i="10"/>
  <c r="E6" i="10" s="1"/>
  <c r="AC47" i="9"/>
  <c r="AC48" i="9" s="1"/>
  <c r="C46" i="9"/>
  <c r="C44" i="9"/>
  <c r="C42" i="9"/>
  <c r="C40" i="9"/>
  <c r="C38" i="9"/>
  <c r="C36" i="9"/>
  <c r="C33" i="9"/>
  <c r="C31" i="9"/>
  <c r="C29" i="9"/>
  <c r="C26" i="9"/>
  <c r="C24" i="9"/>
  <c r="C22" i="9"/>
  <c r="C20" i="9"/>
  <c r="C18" i="9"/>
  <c r="C15" i="9"/>
  <c r="C13" i="9"/>
  <c r="C11" i="9"/>
  <c r="C9" i="9"/>
  <c r="D6" i="9"/>
  <c r="E6" i="9" s="1"/>
  <c r="F6" i="9" s="1"/>
  <c r="G6" i="9" s="1"/>
  <c r="H6" i="9" s="1"/>
  <c r="I6" i="9" s="1"/>
  <c r="J6" i="9" s="1"/>
  <c r="J11" i="9" s="1"/>
  <c r="J47" i="9" s="1"/>
  <c r="J48" i="9" s="1"/>
  <c r="C46" i="8"/>
  <c r="C44" i="8"/>
  <c r="C42" i="8"/>
  <c r="C40" i="8"/>
  <c r="C38" i="8"/>
  <c r="C36" i="8"/>
  <c r="C33" i="8"/>
  <c r="C31" i="8"/>
  <c r="C28" i="8"/>
  <c r="C26" i="8"/>
  <c r="C24" i="8"/>
  <c r="C22" i="8"/>
  <c r="C20" i="8"/>
  <c r="C18" i="8"/>
  <c r="C15" i="8"/>
  <c r="C13" i="8"/>
  <c r="C11" i="8"/>
  <c r="C9" i="8"/>
  <c r="D6" i="8"/>
  <c r="D9" i="8" s="1"/>
  <c r="C48" i="7"/>
  <c r="C46" i="7"/>
  <c r="C44" i="7"/>
  <c r="C42" i="7"/>
  <c r="C40" i="7"/>
  <c r="C38" i="7"/>
  <c r="C35" i="7"/>
  <c r="C33" i="7"/>
  <c r="C31" i="7"/>
  <c r="C28" i="7"/>
  <c r="C26" i="7"/>
  <c r="C24" i="7"/>
  <c r="C22" i="7"/>
  <c r="C20" i="7"/>
  <c r="C18" i="7"/>
  <c r="C15" i="7"/>
  <c r="C13" i="7"/>
  <c r="C11" i="7"/>
  <c r="C9" i="7"/>
  <c r="D6" i="7"/>
  <c r="D9" i="7" s="1"/>
  <c r="D49" i="7" s="1"/>
  <c r="D50" i="7" s="1"/>
  <c r="C44" i="6"/>
  <c r="C42" i="6"/>
  <c r="C40" i="6"/>
  <c r="C38" i="6"/>
  <c r="C36" i="6"/>
  <c r="C34" i="6"/>
  <c r="C31" i="6"/>
  <c r="C29" i="6"/>
  <c r="C26" i="6"/>
  <c r="C24" i="6"/>
  <c r="C22" i="6"/>
  <c r="C20" i="6"/>
  <c r="C18" i="6"/>
  <c r="C16" i="6"/>
  <c r="C13" i="6"/>
  <c r="C11" i="6"/>
  <c r="C9" i="6"/>
  <c r="D6" i="6"/>
  <c r="D36" i="6" s="1"/>
  <c r="C48" i="5"/>
  <c r="C46" i="5"/>
  <c r="C44" i="5"/>
  <c r="C42" i="5"/>
  <c r="C40" i="5"/>
  <c r="C38" i="5"/>
  <c r="C35" i="5"/>
  <c r="C33" i="5"/>
  <c r="C31" i="5"/>
  <c r="C28" i="5"/>
  <c r="C26" i="5"/>
  <c r="C24" i="5"/>
  <c r="C22" i="5"/>
  <c r="C20" i="5"/>
  <c r="C18" i="5"/>
  <c r="C15" i="5"/>
  <c r="C13" i="5"/>
  <c r="C11" i="5"/>
  <c r="C9" i="5"/>
  <c r="D6" i="5"/>
  <c r="D9" i="5" s="1"/>
  <c r="D49" i="5" s="1"/>
  <c r="D50" i="5" s="1"/>
  <c r="C48" i="4"/>
  <c r="C46" i="4"/>
  <c r="C44" i="4"/>
  <c r="C42" i="4"/>
  <c r="C40" i="4"/>
  <c r="C38" i="4"/>
  <c r="C35" i="4"/>
  <c r="C33" i="4"/>
  <c r="C31" i="4"/>
  <c r="C28" i="4"/>
  <c r="C26" i="4"/>
  <c r="C24" i="4"/>
  <c r="C22" i="4"/>
  <c r="C20" i="4"/>
  <c r="C18" i="4"/>
  <c r="C15" i="4"/>
  <c r="C13" i="4"/>
  <c r="C11" i="4"/>
  <c r="C9" i="4"/>
  <c r="D6" i="4"/>
  <c r="E6" i="4" s="1"/>
  <c r="C48" i="3"/>
  <c r="C46" i="3"/>
  <c r="C44" i="3"/>
  <c r="C42" i="3"/>
  <c r="C40" i="3"/>
  <c r="C38" i="3"/>
  <c r="C35" i="3"/>
  <c r="C33" i="3"/>
  <c r="C31" i="3"/>
  <c r="C28" i="3"/>
  <c r="C26" i="3"/>
  <c r="C24" i="3"/>
  <c r="C22" i="3"/>
  <c r="C20" i="3"/>
  <c r="C18" i="3"/>
  <c r="C15" i="3"/>
  <c r="C13" i="3"/>
  <c r="C11" i="3"/>
  <c r="C9" i="3"/>
  <c r="D6" i="3"/>
  <c r="C48" i="2"/>
  <c r="C46" i="2"/>
  <c r="C44" i="2"/>
  <c r="C42" i="2"/>
  <c r="C40" i="2"/>
  <c r="C38" i="2"/>
  <c r="C35" i="2"/>
  <c r="C33" i="2"/>
  <c r="C31" i="2"/>
  <c r="C28" i="2"/>
  <c r="C26" i="2"/>
  <c r="C24" i="2"/>
  <c r="C22" i="2"/>
  <c r="C20" i="2"/>
  <c r="C18" i="2"/>
  <c r="C15" i="2"/>
  <c r="C13" i="2"/>
  <c r="C11" i="2"/>
  <c r="C9" i="2"/>
  <c r="D6" i="2"/>
  <c r="E6" i="2" s="1"/>
  <c r="C48" i="1"/>
  <c r="C46" i="1"/>
  <c r="C44" i="1"/>
  <c r="C42" i="1"/>
  <c r="C40" i="1"/>
  <c r="C38" i="1"/>
  <c r="C35" i="1"/>
  <c r="C33" i="1"/>
  <c r="C31" i="1"/>
  <c r="C28" i="1"/>
  <c r="C26" i="1"/>
  <c r="C24" i="1"/>
  <c r="C22" i="1"/>
  <c r="C20" i="1"/>
  <c r="C18" i="1"/>
  <c r="C15" i="1"/>
  <c r="C13" i="1"/>
  <c r="C11" i="1"/>
  <c r="C9" i="1"/>
  <c r="D6" i="1"/>
  <c r="D9" i="1" s="1"/>
  <c r="D49" i="1" s="1"/>
  <c r="D50" i="1" s="1"/>
  <c r="W24" i="13" l="1"/>
  <c r="W47" i="13" s="1"/>
  <c r="W48" i="13" s="1"/>
  <c r="T15" i="13"/>
  <c r="D49" i="11"/>
  <c r="D50" i="11" s="1"/>
  <c r="D47" i="8"/>
  <c r="D48" i="8" s="1"/>
  <c r="E20" i="14"/>
  <c r="E9" i="14"/>
  <c r="E33" i="14"/>
  <c r="E11" i="14"/>
  <c r="F6" i="14"/>
  <c r="D9" i="14"/>
  <c r="D49" i="14" s="1"/>
  <c r="D50" i="14" s="1"/>
  <c r="X44" i="13"/>
  <c r="D9" i="13"/>
  <c r="E9" i="13"/>
  <c r="J11" i="13"/>
  <c r="J47" i="13" s="1"/>
  <c r="J48" i="13" s="1"/>
  <c r="H11" i="13"/>
  <c r="L18" i="13"/>
  <c r="R18" i="13"/>
  <c r="P18" i="13"/>
  <c r="N18" i="13"/>
  <c r="E20" i="13"/>
  <c r="T20" i="13"/>
  <c r="U20" i="13"/>
  <c r="U47" i="13" s="1"/>
  <c r="U48" i="13" s="1"/>
  <c r="G22" i="13"/>
  <c r="O22" i="13"/>
  <c r="I24" i="13"/>
  <c r="T26" i="13"/>
  <c r="D31" i="13"/>
  <c r="G31" i="13"/>
  <c r="L31" i="13"/>
  <c r="G33" i="13"/>
  <c r="R36" i="13"/>
  <c r="O36" i="13"/>
  <c r="E38" i="13"/>
  <c r="R38" i="13"/>
  <c r="V38" i="13"/>
  <c r="G40" i="13"/>
  <c r="I42" i="13"/>
  <c r="L40" i="13"/>
  <c r="F9" i="13"/>
  <c r="G11" i="13"/>
  <c r="I11" i="13"/>
  <c r="K13" i="13"/>
  <c r="K47" i="13" s="1"/>
  <c r="K48" i="13" s="1"/>
  <c r="G18" i="13"/>
  <c r="S18" i="13"/>
  <c r="S47" i="13" s="1"/>
  <c r="S48" i="13" s="1"/>
  <c r="Q18" i="13"/>
  <c r="Q47" i="13" s="1"/>
  <c r="Q48" i="13" s="1"/>
  <c r="O18" i="13"/>
  <c r="O47" i="13" s="1"/>
  <c r="O48" i="13" s="1"/>
  <c r="M18" i="13"/>
  <c r="M47" i="13" s="1"/>
  <c r="M48" i="13" s="1"/>
  <c r="F20" i="13"/>
  <c r="V20" i="13"/>
  <c r="V47" i="13" s="1"/>
  <c r="V48" i="13" s="1"/>
  <c r="F22" i="13"/>
  <c r="L22" i="13"/>
  <c r="G24" i="13"/>
  <c r="F31" i="13"/>
  <c r="I31" i="13"/>
  <c r="I33" i="13"/>
  <c r="N36" i="13"/>
  <c r="P36" i="13"/>
  <c r="D38" i="13"/>
  <c r="N38" i="13"/>
  <c r="T38" i="13"/>
  <c r="F40" i="13"/>
  <c r="G42" i="13"/>
  <c r="H42" i="13"/>
  <c r="E6" i="12"/>
  <c r="D9" i="12"/>
  <c r="D49" i="12" s="1"/>
  <c r="D50" i="12" s="1"/>
  <c r="E6" i="11"/>
  <c r="E9" i="10"/>
  <c r="E38" i="10"/>
  <c r="E11" i="10"/>
  <c r="F6" i="10"/>
  <c r="D9" i="10"/>
  <c r="H9" i="9"/>
  <c r="F9" i="9"/>
  <c r="E11" i="9"/>
  <c r="I11" i="9"/>
  <c r="H13" i="9"/>
  <c r="I18" i="9"/>
  <c r="F22" i="9"/>
  <c r="F31" i="9"/>
  <c r="H31" i="9"/>
  <c r="F33" i="9"/>
  <c r="G38" i="9"/>
  <c r="D9" i="9"/>
  <c r="D47" i="9" s="1"/>
  <c r="D48" i="9" s="1"/>
  <c r="G9" i="9"/>
  <c r="E9" i="9"/>
  <c r="E47" i="9" s="1"/>
  <c r="E48" i="9" s="1"/>
  <c r="F11" i="9"/>
  <c r="H20" i="9"/>
  <c r="I22" i="9"/>
  <c r="I31" i="9"/>
  <c r="G31" i="9"/>
  <c r="I33" i="9"/>
  <c r="E38" i="9"/>
  <c r="H38" i="9"/>
  <c r="E6" i="8"/>
  <c r="E6" i="7"/>
  <c r="E6" i="6"/>
  <c r="D9" i="6"/>
  <c r="D16" i="6"/>
  <c r="D29" i="6"/>
  <c r="E6" i="5"/>
  <c r="E22" i="4"/>
  <c r="E20" i="4"/>
  <c r="E9" i="4"/>
  <c r="F6" i="4"/>
  <c r="E11" i="4"/>
  <c r="D9" i="4"/>
  <c r="D49" i="4" s="1"/>
  <c r="D50" i="4" s="1"/>
  <c r="D11" i="3"/>
  <c r="D44" i="3"/>
  <c r="E6" i="3"/>
  <c r="D9" i="3"/>
  <c r="D24" i="3"/>
  <c r="D35" i="3"/>
  <c r="E9" i="2"/>
  <c r="E11" i="2"/>
  <c r="F6" i="2"/>
  <c r="F33" i="2" s="1"/>
  <c r="D9" i="2"/>
  <c r="E6" i="1"/>
  <c r="D47" i="10" l="1"/>
  <c r="D48" i="10" s="1"/>
  <c r="E47" i="10"/>
  <c r="D49" i="2"/>
  <c r="D50" i="2" s="1"/>
  <c r="G6" i="14"/>
  <c r="F11" i="14"/>
  <c r="F44" i="14"/>
  <c r="F35" i="14"/>
  <c r="F33" i="14"/>
  <c r="F24" i="14"/>
  <c r="F9" i="14"/>
  <c r="F49" i="14" s="1"/>
  <c r="F50" i="14" s="1"/>
  <c r="E49" i="14"/>
  <c r="E50" i="14" s="1"/>
  <c r="P47" i="13"/>
  <c r="P48" i="13" s="1"/>
  <c r="H47" i="13"/>
  <c r="H48" i="13" s="1"/>
  <c r="G47" i="13"/>
  <c r="G48" i="13" s="1"/>
  <c r="L47" i="13"/>
  <c r="L48" i="13" s="1"/>
  <c r="E47" i="13"/>
  <c r="E48" i="13" s="1"/>
  <c r="X28" i="13"/>
  <c r="X47" i="13" s="1"/>
  <c r="X48" i="13" s="1"/>
  <c r="F47" i="13"/>
  <c r="F48" i="13" s="1"/>
  <c r="I47" i="13"/>
  <c r="I48" i="13" s="1"/>
  <c r="T47" i="13"/>
  <c r="T48" i="13" s="1"/>
  <c r="N47" i="13"/>
  <c r="N48" i="13" s="1"/>
  <c r="R47" i="13"/>
  <c r="R48" i="13" s="1"/>
  <c r="D47" i="13"/>
  <c r="D48" i="13" s="1"/>
  <c r="D50" i="13" s="1"/>
  <c r="E42" i="12"/>
  <c r="E40" i="12"/>
  <c r="E9" i="12"/>
  <c r="F6" i="12"/>
  <c r="E20" i="12"/>
  <c r="E11" i="12"/>
  <c r="E11" i="11"/>
  <c r="F6" i="11"/>
  <c r="E40" i="11"/>
  <c r="E20" i="11"/>
  <c r="E9" i="11"/>
  <c r="G6" i="10"/>
  <c r="F42" i="10"/>
  <c r="F24" i="10"/>
  <c r="F20" i="10"/>
  <c r="F11" i="10"/>
  <c r="F33" i="10"/>
  <c r="F31" i="10"/>
  <c r="F9" i="10"/>
  <c r="F47" i="10" s="1"/>
  <c r="E48" i="10"/>
  <c r="H47" i="9"/>
  <c r="H48" i="9" s="1"/>
  <c r="G47" i="9"/>
  <c r="G48" i="9" s="1"/>
  <c r="I47" i="9"/>
  <c r="I48" i="9" s="1"/>
  <c r="F47" i="9"/>
  <c r="F48" i="9" s="1"/>
  <c r="E20" i="8"/>
  <c r="E9" i="8"/>
  <c r="F6" i="8"/>
  <c r="E11" i="8"/>
  <c r="E35" i="7"/>
  <c r="E24" i="7"/>
  <c r="E13" i="7"/>
  <c r="E9" i="7"/>
  <c r="E44" i="7"/>
  <c r="F6" i="7"/>
  <c r="D45" i="6"/>
  <c r="D46" i="6" s="1"/>
  <c r="D48" i="6" s="1"/>
  <c r="E36" i="6"/>
  <c r="E29" i="6"/>
  <c r="E9" i="6"/>
  <c r="E18" i="6"/>
  <c r="E11" i="6"/>
  <c r="F6" i="6"/>
  <c r="E9" i="5"/>
  <c r="F6" i="5"/>
  <c r="E20" i="5"/>
  <c r="E11" i="5"/>
  <c r="G6" i="4"/>
  <c r="F44" i="4"/>
  <c r="F18" i="4"/>
  <c r="F35" i="4"/>
  <c r="F33" i="4"/>
  <c r="F24" i="4"/>
  <c r="F11" i="4"/>
  <c r="F9" i="4"/>
  <c r="E49" i="4"/>
  <c r="E50" i="4" s="1"/>
  <c r="E20" i="3"/>
  <c r="E9" i="3"/>
  <c r="E11" i="3"/>
  <c r="F6" i="3"/>
  <c r="D49" i="3"/>
  <c r="D50" i="3" s="1"/>
  <c r="G6" i="2"/>
  <c r="G33" i="2" s="1"/>
  <c r="F44" i="2"/>
  <c r="F38" i="2"/>
  <c r="F35" i="2"/>
  <c r="F24" i="2"/>
  <c r="F11" i="2"/>
  <c r="F9" i="2"/>
  <c r="E49" i="2"/>
  <c r="E50" i="2" s="1"/>
  <c r="E20" i="1"/>
  <c r="E42" i="1"/>
  <c r="E33" i="1"/>
  <c r="E9" i="1"/>
  <c r="F6" i="1"/>
  <c r="F49" i="4" l="1"/>
  <c r="F50" i="4" s="1"/>
  <c r="F48" i="10"/>
  <c r="E47" i="8"/>
  <c r="E49" i="1"/>
  <c r="E50" i="1" s="1"/>
  <c r="E49" i="3"/>
  <c r="E50" i="3" s="1"/>
  <c r="H6" i="14"/>
  <c r="G42" i="14"/>
  <c r="G33" i="14"/>
  <c r="G9" i="14"/>
  <c r="G22" i="14"/>
  <c r="Y31" i="13"/>
  <c r="Y47" i="13" s="1"/>
  <c r="Y48" i="13" s="1"/>
  <c r="G6" i="12"/>
  <c r="F44" i="12"/>
  <c r="F24" i="12"/>
  <c r="F11" i="12"/>
  <c r="F35" i="12"/>
  <c r="F18" i="12"/>
  <c r="F9" i="12"/>
  <c r="E49" i="12"/>
  <c r="E50" i="12" s="1"/>
  <c r="G6" i="11"/>
  <c r="F44" i="11"/>
  <c r="F35" i="11"/>
  <c r="F9" i="11"/>
  <c r="F38" i="11"/>
  <c r="F24" i="11"/>
  <c r="F11" i="11"/>
  <c r="E49" i="11"/>
  <c r="E50" i="11" s="1"/>
  <c r="H6" i="10"/>
  <c r="G40" i="10"/>
  <c r="G31" i="10"/>
  <c r="G22" i="10"/>
  <c r="G9" i="10"/>
  <c r="G18" i="10"/>
  <c r="K18" i="9"/>
  <c r="K47" i="9" s="1"/>
  <c r="K48" i="9" s="1"/>
  <c r="K20" i="9"/>
  <c r="E48" i="8"/>
  <c r="G6" i="8"/>
  <c r="F11" i="8"/>
  <c r="F42" i="8"/>
  <c r="F31" i="8"/>
  <c r="F24" i="8"/>
  <c r="F9" i="8"/>
  <c r="F47" i="8" s="1"/>
  <c r="G6" i="7"/>
  <c r="F20" i="7"/>
  <c r="F9" i="7"/>
  <c r="E49" i="7"/>
  <c r="E50" i="7" s="1"/>
  <c r="E45" i="6"/>
  <c r="E46" i="6" s="1"/>
  <c r="G6" i="6"/>
  <c r="F20" i="6"/>
  <c r="F38" i="6"/>
  <c r="F36" i="6"/>
  <c r="F29" i="6"/>
  <c r="F18" i="6"/>
  <c r="F9" i="6"/>
  <c r="F45" i="6" s="1"/>
  <c r="F46" i="6" s="1"/>
  <c r="G6" i="5"/>
  <c r="F44" i="5"/>
  <c r="F35" i="5"/>
  <c r="F24" i="5"/>
  <c r="F22" i="5"/>
  <c r="F11" i="5"/>
  <c r="F9" i="5"/>
  <c r="E49" i="5"/>
  <c r="E50" i="5" s="1"/>
  <c r="H6" i="4"/>
  <c r="G42" i="4"/>
  <c r="G33" i="4"/>
  <c r="G22" i="4"/>
  <c r="G18" i="4"/>
  <c r="G9" i="4"/>
  <c r="G6" i="3"/>
  <c r="F44" i="3"/>
  <c r="F40" i="3"/>
  <c r="F11" i="3"/>
  <c r="F42" i="3"/>
  <c r="F35" i="3"/>
  <c r="F24" i="3"/>
  <c r="F22" i="3"/>
  <c r="F18" i="3"/>
  <c r="F9" i="3"/>
  <c r="F49" i="2"/>
  <c r="F50" i="2" s="1"/>
  <c r="H6" i="2"/>
  <c r="H33" i="2" s="1"/>
  <c r="G18" i="2"/>
  <c r="G9" i="2"/>
  <c r="G42" i="2"/>
  <c r="G22" i="2"/>
  <c r="G6" i="1"/>
  <c r="F24" i="1"/>
  <c r="F11" i="1"/>
  <c r="F9" i="1"/>
  <c r="F44" i="1"/>
  <c r="F33" i="1"/>
  <c r="G47" i="10" l="1"/>
  <c r="F48" i="8"/>
  <c r="G49" i="4"/>
  <c r="G50" i="4" s="1"/>
  <c r="G49" i="14"/>
  <c r="G50" i="14" s="1"/>
  <c r="I6" i="14"/>
  <c r="H42" i="14"/>
  <c r="H40" i="14"/>
  <c r="H33" i="14"/>
  <c r="H22" i="14"/>
  <c r="H20" i="14"/>
  <c r="H9" i="14"/>
  <c r="Z31" i="13"/>
  <c r="Z47" i="13" s="1"/>
  <c r="Z48" i="13" s="1"/>
  <c r="F49" i="12"/>
  <c r="F50" i="12" s="1"/>
  <c r="H6" i="12"/>
  <c r="G38" i="12"/>
  <c r="G22" i="12"/>
  <c r="G9" i="12"/>
  <c r="G42" i="12"/>
  <c r="G40" i="12"/>
  <c r="F49" i="11"/>
  <c r="F50" i="11" s="1"/>
  <c r="H6" i="11"/>
  <c r="G42" i="11"/>
  <c r="G40" i="11"/>
  <c r="G22" i="11"/>
  <c r="G9" i="11"/>
  <c r="G48" i="10"/>
  <c r="I6" i="10"/>
  <c r="H40" i="10"/>
  <c r="H38" i="10"/>
  <c r="H22" i="10"/>
  <c r="H20" i="10"/>
  <c r="H31" i="10"/>
  <c r="H9" i="10"/>
  <c r="L18" i="9"/>
  <c r="L47" i="9" s="1"/>
  <c r="L48" i="9" s="1"/>
  <c r="H6" i="8"/>
  <c r="G38" i="8"/>
  <c r="G9" i="8"/>
  <c r="G36" i="8"/>
  <c r="G22" i="8"/>
  <c r="G18" i="8"/>
  <c r="F49" i="7"/>
  <c r="F50" i="7" s="1"/>
  <c r="F52" i="7" s="1"/>
  <c r="H6" i="7"/>
  <c r="G9" i="7"/>
  <c r="G49" i="7" s="1"/>
  <c r="G50" i="7" s="1"/>
  <c r="H6" i="6"/>
  <c r="G44" i="6"/>
  <c r="G38" i="6"/>
  <c r="G29" i="6"/>
  <c r="G22" i="6"/>
  <c r="G18" i="6"/>
  <c r="G11" i="6"/>
  <c r="G31" i="6"/>
  <c r="G20" i="6"/>
  <c r="G16" i="6"/>
  <c r="F49" i="5"/>
  <c r="F50" i="5" s="1"/>
  <c r="H6" i="5"/>
  <c r="G42" i="5"/>
  <c r="G9" i="5"/>
  <c r="I6" i="4"/>
  <c r="H42" i="4"/>
  <c r="H22" i="4"/>
  <c r="H9" i="4"/>
  <c r="H40" i="4"/>
  <c r="H33" i="4"/>
  <c r="H13" i="4"/>
  <c r="H6" i="3"/>
  <c r="G9" i="3"/>
  <c r="G49" i="3" s="1"/>
  <c r="G50" i="3" s="1"/>
  <c r="F49" i="3"/>
  <c r="F50" i="3" s="1"/>
  <c r="G49" i="2"/>
  <c r="G50" i="2" s="1"/>
  <c r="I6" i="2"/>
  <c r="H20" i="2"/>
  <c r="H42" i="2"/>
  <c r="H40" i="2"/>
  <c r="H22" i="2"/>
  <c r="H9" i="2"/>
  <c r="F49" i="1"/>
  <c r="F50" i="1" s="1"/>
  <c r="H6" i="1"/>
  <c r="G42" i="1"/>
  <c r="G33" i="1"/>
  <c r="G22" i="1"/>
  <c r="G38" i="1"/>
  <c r="G20" i="1"/>
  <c r="G9" i="1"/>
  <c r="H47" i="10" l="1"/>
  <c r="H48" i="10" s="1"/>
  <c r="G47" i="8"/>
  <c r="H49" i="14"/>
  <c r="H50" i="14" s="1"/>
  <c r="J6" i="14"/>
  <c r="I44" i="14"/>
  <c r="I35" i="14"/>
  <c r="I33" i="14"/>
  <c r="I24" i="14"/>
  <c r="I22" i="14"/>
  <c r="I9" i="14"/>
  <c r="I48" i="14"/>
  <c r="I42" i="14"/>
  <c r="I18" i="14"/>
  <c r="I11" i="14"/>
  <c r="AA31" i="13"/>
  <c r="AA47" i="13" s="1"/>
  <c r="AA48" i="13" s="1"/>
  <c r="I6" i="12"/>
  <c r="H40" i="12"/>
  <c r="H22" i="12"/>
  <c r="H33" i="12"/>
  <c r="H13" i="12"/>
  <c r="H9" i="12"/>
  <c r="G49" i="12"/>
  <c r="G50" i="12" s="1"/>
  <c r="I6" i="11"/>
  <c r="H9" i="11"/>
  <c r="H42" i="11"/>
  <c r="H40" i="11"/>
  <c r="H22" i="11"/>
  <c r="G49" i="11"/>
  <c r="G50" i="11" s="1"/>
  <c r="J6" i="10"/>
  <c r="I46" i="10"/>
  <c r="I33" i="10"/>
  <c r="I31" i="10"/>
  <c r="I18" i="10"/>
  <c r="I9" i="10"/>
  <c r="I42" i="10"/>
  <c r="I40" i="10"/>
  <c r="I24" i="10"/>
  <c r="I22" i="10"/>
  <c r="I20" i="10"/>
  <c r="I11" i="10"/>
  <c r="M18" i="9"/>
  <c r="M47" i="9" s="1"/>
  <c r="M48" i="9" s="1"/>
  <c r="G48" i="8"/>
  <c r="I6" i="8"/>
  <c r="H38" i="8"/>
  <c r="H22" i="8"/>
  <c r="H9" i="8"/>
  <c r="I6" i="7"/>
  <c r="H42" i="7"/>
  <c r="H40" i="7"/>
  <c r="H22" i="7"/>
  <c r="H9" i="7"/>
  <c r="G45" i="6"/>
  <c r="G46" i="6" s="1"/>
  <c r="I6" i="6"/>
  <c r="H11" i="6"/>
  <c r="H45" i="6" s="1"/>
  <c r="H46" i="6" s="1"/>
  <c r="I6" i="5"/>
  <c r="H42" i="5"/>
  <c r="H40" i="5"/>
  <c r="H20" i="5"/>
  <c r="H22" i="5"/>
  <c r="H9" i="5"/>
  <c r="G49" i="5"/>
  <c r="G50" i="5" s="1"/>
  <c r="H49" i="4"/>
  <c r="H50" i="4" s="1"/>
  <c r="J6" i="4"/>
  <c r="I48" i="4"/>
  <c r="I35" i="4"/>
  <c r="I33" i="4"/>
  <c r="I24" i="4"/>
  <c r="I18" i="4"/>
  <c r="I11" i="4"/>
  <c r="I44" i="4"/>
  <c r="I42" i="4"/>
  <c r="I22" i="4"/>
  <c r="I9" i="4"/>
  <c r="I6" i="3"/>
  <c r="H42" i="3"/>
  <c r="H22" i="3"/>
  <c r="H20" i="3"/>
  <c r="H9" i="3"/>
  <c r="J6" i="2"/>
  <c r="I48" i="2"/>
  <c r="I42" i="2"/>
  <c r="I40" i="2"/>
  <c r="I35" i="2"/>
  <c r="I24" i="2"/>
  <c r="I22" i="2"/>
  <c r="I9" i="2"/>
  <c r="I44" i="2"/>
  <c r="I18" i="2"/>
  <c r="I11" i="2"/>
  <c r="H49" i="2"/>
  <c r="H50" i="2" s="1"/>
  <c r="G49" i="1"/>
  <c r="G50" i="1" s="1"/>
  <c r="I6" i="1"/>
  <c r="H40" i="1"/>
  <c r="H22" i="1"/>
  <c r="H20" i="1"/>
  <c r="H13" i="1"/>
  <c r="H9" i="1"/>
  <c r="H42" i="1"/>
  <c r="H33" i="1"/>
  <c r="I47" i="10" l="1"/>
  <c r="H49" i="5"/>
  <c r="H50" i="5" s="1"/>
  <c r="H49" i="3"/>
  <c r="H50" i="3" s="1"/>
  <c r="H49" i="12"/>
  <c r="H50" i="12" s="1"/>
  <c r="H47" i="8"/>
  <c r="I49" i="4"/>
  <c r="I50" i="4" s="1"/>
  <c r="I49" i="14"/>
  <c r="I50" i="14" s="1"/>
  <c r="K6" i="14"/>
  <c r="J11" i="14"/>
  <c r="J49" i="14" s="1"/>
  <c r="J50" i="14" s="1"/>
  <c r="AB33" i="13"/>
  <c r="AB47" i="13" s="1"/>
  <c r="AB48" i="13" s="1"/>
  <c r="J6" i="12"/>
  <c r="I48" i="12"/>
  <c r="I35" i="12"/>
  <c r="I18" i="12"/>
  <c r="I9" i="12"/>
  <c r="I44" i="12"/>
  <c r="I24" i="12"/>
  <c r="I22" i="12"/>
  <c r="I11" i="12"/>
  <c r="H49" i="11"/>
  <c r="H50" i="11" s="1"/>
  <c r="J6" i="11"/>
  <c r="I11" i="11"/>
  <c r="I49" i="11" s="1"/>
  <c r="I50" i="11" s="1"/>
  <c r="I48" i="10"/>
  <c r="K6" i="10"/>
  <c r="J11" i="10"/>
  <c r="N18" i="9"/>
  <c r="N47" i="9" s="1"/>
  <c r="N48" i="9" s="1"/>
  <c r="J6" i="8"/>
  <c r="I46" i="8"/>
  <c r="I42" i="8"/>
  <c r="I24" i="8"/>
  <c r="I22" i="8"/>
  <c r="I18" i="8"/>
  <c r="I9" i="8"/>
  <c r="I11" i="8"/>
  <c r="H48" i="8"/>
  <c r="H49" i="7"/>
  <c r="H50" i="7" s="1"/>
  <c r="J6" i="7"/>
  <c r="I9" i="7"/>
  <c r="I49" i="7" s="1"/>
  <c r="I50" i="7" s="1"/>
  <c r="I31" i="6"/>
  <c r="I29" i="6"/>
  <c r="I22" i="6"/>
  <c r="I11" i="6"/>
  <c r="J6" i="5"/>
  <c r="I9" i="5"/>
  <c r="I44" i="5"/>
  <c r="I42" i="5"/>
  <c r="I40" i="5"/>
  <c r="I35" i="5"/>
  <c r="I24" i="5"/>
  <c r="I18" i="5"/>
  <c r="I11" i="5"/>
  <c r="J11" i="4"/>
  <c r="J49" i="4" s="1"/>
  <c r="J50" i="4" s="1"/>
  <c r="J6" i="3"/>
  <c r="I11" i="3"/>
  <c r="I44" i="3"/>
  <c r="I49" i="2"/>
  <c r="I50" i="2" s="1"/>
  <c r="K6" i="2"/>
  <c r="J11" i="2"/>
  <c r="J49" i="2" s="1"/>
  <c r="J50" i="2" s="1"/>
  <c r="J6" i="1"/>
  <c r="I42" i="1"/>
  <c r="I33" i="1"/>
  <c r="I18" i="1"/>
  <c r="I44" i="1"/>
  <c r="I40" i="1"/>
  <c r="I24" i="1"/>
  <c r="I22" i="1"/>
  <c r="I11" i="1"/>
  <c r="H49" i="1"/>
  <c r="H50" i="1" s="1"/>
  <c r="J47" i="10" l="1"/>
  <c r="J48" i="10" s="1"/>
  <c r="I47" i="8"/>
  <c r="I49" i="3"/>
  <c r="I50" i="3" s="1"/>
  <c r="K13" i="14"/>
  <c r="K49" i="14" s="1"/>
  <c r="K50" i="14" s="1"/>
  <c r="AC36" i="13"/>
  <c r="AC47" i="13" s="1"/>
  <c r="AC48" i="13" s="1"/>
  <c r="I49" i="12"/>
  <c r="I50" i="12" s="1"/>
  <c r="J44" i="12"/>
  <c r="J11" i="12"/>
  <c r="J49" i="12" s="1"/>
  <c r="J50" i="12" s="1"/>
  <c r="K6" i="11"/>
  <c r="J42" i="11"/>
  <c r="J24" i="11"/>
  <c r="J22" i="11"/>
  <c r="J44" i="11"/>
  <c r="J35" i="11"/>
  <c r="J18" i="11"/>
  <c r="J11" i="11"/>
  <c r="K13" i="10"/>
  <c r="O20" i="9"/>
  <c r="O18" i="9"/>
  <c r="I48" i="8"/>
  <c r="K6" i="8"/>
  <c r="L6" i="8" s="1"/>
  <c r="M6" i="8" s="1"/>
  <c r="N6" i="8" s="1"/>
  <c r="O6" i="8" s="1"/>
  <c r="P6" i="8" s="1"/>
  <c r="J11" i="8"/>
  <c r="K6" i="7"/>
  <c r="J20" i="7"/>
  <c r="J18" i="7"/>
  <c r="J9" i="7"/>
  <c r="I45" i="6"/>
  <c r="I46" i="6" s="1"/>
  <c r="I49" i="5"/>
  <c r="I50" i="5" s="1"/>
  <c r="K6" i="5"/>
  <c r="J11" i="5"/>
  <c r="J49" i="5" s="1"/>
  <c r="J50" i="5" s="1"/>
  <c r="J13" i="3"/>
  <c r="J49" i="3" s="1"/>
  <c r="J50" i="3" s="1"/>
  <c r="K13" i="2"/>
  <c r="K49" i="2" s="1"/>
  <c r="K50" i="2" s="1"/>
  <c r="I49" i="1"/>
  <c r="I50" i="1" s="1"/>
  <c r="K6" i="1"/>
  <c r="J44" i="1"/>
  <c r="J11" i="1"/>
  <c r="Q6" i="8" l="1"/>
  <c r="R6" i="8" s="1"/>
  <c r="S6" i="8" s="1"/>
  <c r="T6" i="8" s="1"/>
  <c r="U6" i="8" s="1"/>
  <c r="V6" i="8" s="1"/>
  <c r="W6" i="8" s="1"/>
  <c r="X6" i="8" s="1"/>
  <c r="Y6" i="8" s="1"/>
  <c r="Z6" i="8" s="1"/>
  <c r="AA6" i="8" s="1"/>
  <c r="AB6" i="8" s="1"/>
  <c r="AC6" i="8" s="1"/>
  <c r="P38" i="8"/>
  <c r="K47" i="10"/>
  <c r="K48" i="10" s="1"/>
  <c r="J49" i="11"/>
  <c r="J50" i="11" s="1"/>
  <c r="J47" i="8"/>
  <c r="J48" i="8" s="1"/>
  <c r="J49" i="7"/>
  <c r="J50" i="7" s="1"/>
  <c r="AD36" i="13"/>
  <c r="AD47" i="13" s="1"/>
  <c r="AD48" i="13" s="1"/>
  <c r="K13" i="11"/>
  <c r="K49" i="11" s="1"/>
  <c r="K50" i="11" s="1"/>
  <c r="L36" i="10"/>
  <c r="O47" i="9"/>
  <c r="O48" i="9" s="1"/>
  <c r="P18" i="9"/>
  <c r="P47" i="9" s="1"/>
  <c r="P48" i="9" s="1"/>
  <c r="K13" i="8"/>
  <c r="L6" i="7"/>
  <c r="K11" i="7"/>
  <c r="K49" i="7" s="1"/>
  <c r="K50" i="7" s="1"/>
  <c r="J34" i="6"/>
  <c r="J18" i="6"/>
  <c r="J16" i="6"/>
  <c r="J38" i="6"/>
  <c r="J36" i="6"/>
  <c r="K13" i="5"/>
  <c r="K49" i="5" s="1"/>
  <c r="K50" i="5" s="1"/>
  <c r="K18" i="4"/>
  <c r="K49" i="4" s="1"/>
  <c r="K50" i="4" s="1"/>
  <c r="K38" i="3"/>
  <c r="K11" i="1"/>
  <c r="K49" i="1" s="1"/>
  <c r="K50" i="1" s="1"/>
  <c r="J49" i="1"/>
  <c r="J50" i="1" s="1"/>
  <c r="K47" i="8" l="1"/>
  <c r="K48" i="8" s="1"/>
  <c r="L38" i="14"/>
  <c r="L33" i="14"/>
  <c r="L20" i="14"/>
  <c r="AE38" i="13"/>
  <c r="AE47" i="13" s="1"/>
  <c r="AE48" i="13" s="1"/>
  <c r="K18" i="12"/>
  <c r="M36" i="10"/>
  <c r="L38" i="10"/>
  <c r="L20" i="10"/>
  <c r="L18" i="10"/>
  <c r="Q18" i="9"/>
  <c r="Q38" i="9"/>
  <c r="M6" i="7"/>
  <c r="L44" i="7"/>
  <c r="L20" i="7"/>
  <c r="L18" i="7"/>
  <c r="L42" i="7"/>
  <c r="L35" i="7"/>
  <c r="L24" i="7"/>
  <c r="L22" i="7"/>
  <c r="L13" i="7"/>
  <c r="J45" i="6"/>
  <c r="J46" i="6" s="1"/>
  <c r="K38" i="6"/>
  <c r="K16" i="6"/>
  <c r="K34" i="6"/>
  <c r="M38" i="4"/>
  <c r="L18" i="4"/>
  <c r="L49" i="4" s="1"/>
  <c r="L50" i="4" s="1"/>
  <c r="K18" i="3"/>
  <c r="K49" i="3" s="1"/>
  <c r="K50" i="3" s="1"/>
  <c r="L18" i="2"/>
  <c r="L49" i="2" s="1"/>
  <c r="L50" i="2" s="1"/>
  <c r="L47" i="10" l="1"/>
  <c r="K45" i="6"/>
  <c r="K46" i="6" s="1"/>
  <c r="L48" i="10"/>
  <c r="L49" i="14"/>
  <c r="L50" i="14" s="1"/>
  <c r="L52" i="14" s="1"/>
  <c r="M40" i="14"/>
  <c r="M33" i="14"/>
  <c r="AG46" i="13"/>
  <c r="AG47" i="13" s="1"/>
  <c r="AG48" i="13" s="1"/>
  <c r="AF40" i="13"/>
  <c r="AF47" i="13" s="1"/>
  <c r="AF48" i="13" s="1"/>
  <c r="K49" i="12"/>
  <c r="K50" i="12" s="1"/>
  <c r="M38" i="12"/>
  <c r="L18" i="12"/>
  <c r="L49" i="12" s="1"/>
  <c r="L50" i="12" s="1"/>
  <c r="L20" i="11"/>
  <c r="N36" i="10"/>
  <c r="M18" i="10"/>
  <c r="Q47" i="9"/>
  <c r="Q48" i="9" s="1"/>
  <c r="R18" i="9"/>
  <c r="R47" i="9" s="1"/>
  <c r="R48" i="9" s="1"/>
  <c r="L18" i="8"/>
  <c r="L47" i="8" s="1"/>
  <c r="L49" i="7"/>
  <c r="L50" i="7" s="1"/>
  <c r="N6" i="7"/>
  <c r="M44" i="7"/>
  <c r="M13" i="7"/>
  <c r="L34" i="6"/>
  <c r="L16" i="6"/>
  <c r="L18" i="5"/>
  <c r="L49" i="5" s="1"/>
  <c r="L50" i="5" s="1"/>
  <c r="L42" i="5"/>
  <c r="N38" i="4"/>
  <c r="M20" i="4"/>
  <c r="M18" i="4"/>
  <c r="L18" i="3"/>
  <c r="L49" i="3" s="1"/>
  <c r="L50" i="3" s="1"/>
  <c r="M38" i="2"/>
  <c r="M18" i="2"/>
  <c r="M40" i="2"/>
  <c r="M20" i="2"/>
  <c r="L42" i="1"/>
  <c r="L18" i="1"/>
  <c r="M49" i="14" l="1"/>
  <c r="M50" i="14" s="1"/>
  <c r="M47" i="10"/>
  <c r="M48" i="10" s="1"/>
  <c r="M49" i="7"/>
  <c r="M50" i="7" s="1"/>
  <c r="L49" i="1"/>
  <c r="L50" i="1" s="1"/>
  <c r="N40" i="14"/>
  <c r="N18" i="14"/>
  <c r="N38" i="14"/>
  <c r="N20" i="14"/>
  <c r="N38" i="12"/>
  <c r="M18" i="12"/>
  <c r="M49" i="12" s="1"/>
  <c r="M50" i="12" s="1"/>
  <c r="L49" i="11"/>
  <c r="L50" i="11" s="1"/>
  <c r="L52" i="11" s="1"/>
  <c r="M18" i="11"/>
  <c r="M49" i="11" s="1"/>
  <c r="M50" i="11" s="1"/>
  <c r="O36" i="10"/>
  <c r="N18" i="10"/>
  <c r="N31" i="10"/>
  <c r="S20" i="9"/>
  <c r="S47" i="9" s="1"/>
  <c r="S48" i="9" s="1"/>
  <c r="L48" i="8"/>
  <c r="M38" i="8"/>
  <c r="M20" i="8"/>
  <c r="M18" i="8"/>
  <c r="N13" i="7"/>
  <c r="N49" i="7" s="1"/>
  <c r="N50" i="7" s="1"/>
  <c r="L45" i="6"/>
  <c r="L46" i="6" s="1"/>
  <c r="M20" i="6"/>
  <c r="M16" i="6"/>
  <c r="M38" i="6"/>
  <c r="M18" i="6"/>
  <c r="M40" i="5"/>
  <c r="M22" i="5"/>
  <c r="M18" i="5"/>
  <c r="M49" i="4"/>
  <c r="M50" i="4" s="1"/>
  <c r="N40" i="4"/>
  <c r="N18" i="4"/>
  <c r="M18" i="3"/>
  <c r="M49" i="3" s="1"/>
  <c r="M50" i="3" s="1"/>
  <c r="M49" i="2"/>
  <c r="M50" i="2" s="1"/>
  <c r="N18" i="2"/>
  <c r="N49" i="2" s="1"/>
  <c r="N50" i="2" s="1"/>
  <c r="M18" i="1"/>
  <c r="M49" i="1" s="1"/>
  <c r="M50" i="1" s="1"/>
  <c r="N47" i="10" l="1"/>
  <c r="N48" i="10" s="1"/>
  <c r="M47" i="8"/>
  <c r="M49" i="5"/>
  <c r="M50" i="5" s="1"/>
  <c r="N49" i="4"/>
  <c r="N50" i="4" s="1"/>
  <c r="N49" i="14"/>
  <c r="N50" i="14" s="1"/>
  <c r="Q18" i="14"/>
  <c r="Q49" i="14" s="1"/>
  <c r="Q50" i="14" s="1"/>
  <c r="O18" i="14"/>
  <c r="O49" i="14" s="1"/>
  <c r="O50" i="14" s="1"/>
  <c r="N20" i="12"/>
  <c r="N18" i="12"/>
  <c r="N40" i="12"/>
  <c r="N38" i="11"/>
  <c r="N22" i="11"/>
  <c r="N20" i="11"/>
  <c r="N18" i="11"/>
  <c r="P36" i="10"/>
  <c r="O38" i="10"/>
  <c r="O31" i="10"/>
  <c r="O18" i="10"/>
  <c r="T20" i="9"/>
  <c r="T47" i="9" s="1"/>
  <c r="T48" i="9" s="1"/>
  <c r="N20" i="8"/>
  <c r="N18" i="8"/>
  <c r="M48" i="8"/>
  <c r="M45" i="6"/>
  <c r="M46" i="6" s="1"/>
  <c r="N38" i="6"/>
  <c r="N34" i="6"/>
  <c r="N16" i="6"/>
  <c r="N40" i="5"/>
  <c r="N22" i="5"/>
  <c r="N18" i="5"/>
  <c r="P38" i="4"/>
  <c r="O18" i="4"/>
  <c r="O49" i="4" s="1"/>
  <c r="O50" i="4" s="1"/>
  <c r="O38" i="3"/>
  <c r="N40" i="3"/>
  <c r="N18" i="3"/>
  <c r="O18" i="2"/>
  <c r="O49" i="2" s="1"/>
  <c r="O50" i="2" s="1"/>
  <c r="N40" i="1"/>
  <c r="N18" i="1"/>
  <c r="O47" i="10" l="1"/>
  <c r="O48" i="10" s="1"/>
  <c r="O50" i="10" s="1"/>
  <c r="N47" i="8"/>
  <c r="N49" i="5"/>
  <c r="N50" i="5" s="1"/>
  <c r="P38" i="14"/>
  <c r="P18" i="14"/>
  <c r="N49" i="12"/>
  <c r="N50" i="12" s="1"/>
  <c r="O38" i="12"/>
  <c r="O20" i="12"/>
  <c r="O18" i="12"/>
  <c r="N49" i="11"/>
  <c r="N50" i="11" s="1"/>
  <c r="O22" i="11"/>
  <c r="O18" i="11"/>
  <c r="O20" i="11"/>
  <c r="P20" i="10"/>
  <c r="P18" i="10"/>
  <c r="V15" i="9"/>
  <c r="U22" i="9"/>
  <c r="U47" i="9" s="1"/>
  <c r="U48" i="9" s="1"/>
  <c r="N48" i="8"/>
  <c r="O18" i="8"/>
  <c r="O47" i="8" s="1"/>
  <c r="P38" i="7"/>
  <c r="O18" i="7"/>
  <c r="O49" i="7" s="1"/>
  <c r="O50" i="7" s="1"/>
  <c r="O36" i="6"/>
  <c r="O18" i="6"/>
  <c r="N45" i="6"/>
  <c r="N46" i="6" s="1"/>
  <c r="O18" i="5"/>
  <c r="O49" i="5" s="1"/>
  <c r="O50" i="5" s="1"/>
  <c r="Q40" i="4"/>
  <c r="P22" i="4"/>
  <c r="P18" i="4"/>
  <c r="N49" i="3"/>
  <c r="N50" i="3" s="1"/>
  <c r="O40" i="3"/>
  <c r="O20" i="3"/>
  <c r="O18" i="3"/>
  <c r="P38" i="2"/>
  <c r="P18" i="2"/>
  <c r="N49" i="1"/>
  <c r="N50" i="1" s="1"/>
  <c r="O40" i="1"/>
  <c r="O18" i="1"/>
  <c r="P47" i="10" l="1"/>
  <c r="O49" i="3"/>
  <c r="O50" i="3" s="1"/>
  <c r="O49" i="11"/>
  <c r="O50" i="11" s="1"/>
  <c r="O48" i="8"/>
  <c r="O49" i="1"/>
  <c r="O50" i="1" s="1"/>
  <c r="P49" i="14"/>
  <c r="P50" i="14" s="1"/>
  <c r="S15" i="14"/>
  <c r="R20" i="14"/>
  <c r="R49" i="14" s="1"/>
  <c r="R50" i="14" s="1"/>
  <c r="X38" i="12"/>
  <c r="X49" i="12" s="1"/>
  <c r="X50" i="12" s="1"/>
  <c r="P24" i="12"/>
  <c r="P18" i="12"/>
  <c r="O49" i="12"/>
  <c r="O50" i="12" s="1"/>
  <c r="Q15" i="11"/>
  <c r="P20" i="11"/>
  <c r="P38" i="11"/>
  <c r="P18" i="11"/>
  <c r="P48" i="10"/>
  <c r="Q31" i="10"/>
  <c r="Q20" i="10"/>
  <c r="W44" i="9"/>
  <c r="V24" i="9"/>
  <c r="V47" i="9" s="1"/>
  <c r="V48" i="9" s="1"/>
  <c r="P18" i="8"/>
  <c r="P18" i="7"/>
  <c r="P49" i="7" s="1"/>
  <c r="P50" i="7" s="1"/>
  <c r="O45" i="6"/>
  <c r="O46" i="6" s="1"/>
  <c r="Q13" i="6"/>
  <c r="P18" i="6"/>
  <c r="P45" i="6" s="1"/>
  <c r="P46" i="6" s="1"/>
  <c r="Q15" i="5"/>
  <c r="P18" i="5"/>
  <c r="P49" i="5" s="1"/>
  <c r="P50" i="5" s="1"/>
  <c r="P49" i="4"/>
  <c r="P50" i="4" s="1"/>
  <c r="Q18" i="4"/>
  <c r="Q49" i="4" s="1"/>
  <c r="Q50" i="4" s="1"/>
  <c r="Q38" i="3"/>
  <c r="P40" i="3"/>
  <c r="P18" i="3"/>
  <c r="P49" i="2"/>
  <c r="P50" i="2" s="1"/>
  <c r="R33" i="2"/>
  <c r="Q20" i="2"/>
  <c r="Q49" i="2" s="1"/>
  <c r="Q50" i="2" s="1"/>
  <c r="Q15" i="1"/>
  <c r="P38" i="1"/>
  <c r="P18" i="1"/>
  <c r="Q47" i="10" l="1"/>
  <c r="W38" i="12"/>
  <c r="P49" i="11"/>
  <c r="P50" i="11" s="1"/>
  <c r="Q48" i="10"/>
  <c r="P47" i="8"/>
  <c r="P48" i="8" s="1"/>
  <c r="S46" i="14"/>
  <c r="S26" i="14"/>
  <c r="S20" i="14"/>
  <c r="P49" i="12"/>
  <c r="P50" i="12" s="1"/>
  <c r="Q18" i="12"/>
  <c r="Q49" i="12" s="1"/>
  <c r="Q50" i="12" s="1"/>
  <c r="Q40" i="11"/>
  <c r="Q26" i="11"/>
  <c r="Q20" i="11"/>
  <c r="R20" i="10"/>
  <c r="W26" i="9"/>
  <c r="W47" i="9" s="1"/>
  <c r="W48" i="9" s="1"/>
  <c r="Q31" i="8"/>
  <c r="Q36" i="8"/>
  <c r="Q20" i="8"/>
  <c r="Q18" i="8"/>
  <c r="Q18" i="7"/>
  <c r="Q49" i="7" s="1"/>
  <c r="Q50" i="7" s="1"/>
  <c r="Q24" i="6"/>
  <c r="Q18" i="6"/>
  <c r="Q42" i="6"/>
  <c r="Q36" i="6"/>
  <c r="Q26" i="5"/>
  <c r="Q20" i="5"/>
  <c r="S38" i="4"/>
  <c r="R18" i="4"/>
  <c r="R49" i="4" s="1"/>
  <c r="R50" i="4" s="1"/>
  <c r="P49" i="3"/>
  <c r="P50" i="3" s="1"/>
  <c r="Q40" i="3"/>
  <c r="Q18" i="3"/>
  <c r="R40" i="2"/>
  <c r="R20" i="2"/>
  <c r="P49" i="1"/>
  <c r="P50" i="1" s="1"/>
  <c r="Q26" i="1"/>
  <c r="Q20" i="1"/>
  <c r="AB46" i="12" l="1"/>
  <c r="AA15" i="12"/>
  <c r="R47" i="10"/>
  <c r="R48" i="10" s="1"/>
  <c r="S49" i="14"/>
  <c r="S50" i="14" s="1"/>
  <c r="Q47" i="8"/>
  <c r="Q48" i="8" s="1"/>
  <c r="Q49" i="5"/>
  <c r="Q50" i="5" s="1"/>
  <c r="T20" i="14"/>
  <c r="T49" i="14" s="1"/>
  <c r="T50" i="14" s="1"/>
  <c r="Q49" i="11"/>
  <c r="Q50" i="11" s="1"/>
  <c r="R20" i="11"/>
  <c r="R49" i="11" s="1"/>
  <c r="R50" i="11" s="1"/>
  <c r="S20" i="10"/>
  <c r="X29" i="9"/>
  <c r="X47" i="9" s="1"/>
  <c r="X48" i="9" s="1"/>
  <c r="R18" i="8"/>
  <c r="S38" i="7"/>
  <c r="R38" i="7"/>
  <c r="R18" i="7"/>
  <c r="Q45" i="6"/>
  <c r="Q46" i="6" s="1"/>
  <c r="R29" i="6"/>
  <c r="R18" i="6"/>
  <c r="R45" i="6" s="1"/>
  <c r="R46" i="6" s="1"/>
  <c r="R20" i="5"/>
  <c r="R49" i="5" s="1"/>
  <c r="R50" i="5" s="1"/>
  <c r="T38" i="4"/>
  <c r="S20" i="4"/>
  <c r="S18" i="4"/>
  <c r="Q49" i="3"/>
  <c r="Q50" i="3" s="1"/>
  <c r="R18" i="3"/>
  <c r="R49" i="3" s="1"/>
  <c r="R50" i="3" s="1"/>
  <c r="R49" i="2"/>
  <c r="R50" i="2" s="1"/>
  <c r="S20" i="2"/>
  <c r="S49" i="2" s="1"/>
  <c r="S50" i="2" s="1"/>
  <c r="R33" i="1"/>
  <c r="R20" i="1"/>
  <c r="Q50" i="1"/>
  <c r="S47" i="10" l="1"/>
  <c r="S48" i="10" s="1"/>
  <c r="R47" i="8"/>
  <c r="R48" i="8" s="1"/>
  <c r="U22" i="14"/>
  <c r="U49" i="14" s="1"/>
  <c r="U50" i="14" s="1"/>
  <c r="R18" i="12"/>
  <c r="R49" i="12" s="1"/>
  <c r="R50" i="12" s="1"/>
  <c r="S22" i="11"/>
  <c r="S49" i="11" s="1"/>
  <c r="S50" i="11" s="1"/>
  <c r="T22" i="10"/>
  <c r="Y38" i="9"/>
  <c r="Y31" i="9"/>
  <c r="S20" i="8"/>
  <c r="S38" i="8"/>
  <c r="R49" i="7"/>
  <c r="R50" i="7" s="1"/>
  <c r="T38" i="7"/>
  <c r="S18" i="7"/>
  <c r="S49" i="7" s="1"/>
  <c r="S50" i="7" s="1"/>
  <c r="S20" i="6"/>
  <c r="S45" i="6" s="1"/>
  <c r="S46" i="6" s="1"/>
  <c r="S20" i="5"/>
  <c r="S49" i="5" s="1"/>
  <c r="S50" i="5" s="1"/>
  <c r="S49" i="4"/>
  <c r="S50" i="4" s="1"/>
  <c r="T33" i="4"/>
  <c r="T31" i="4"/>
  <c r="T20" i="4"/>
  <c r="T15" i="3"/>
  <c r="S20" i="3"/>
  <c r="S49" i="3" s="1"/>
  <c r="S50" i="3" s="1"/>
  <c r="T22" i="2"/>
  <c r="T49" i="2" s="1"/>
  <c r="T50" i="2" s="1"/>
  <c r="R49" i="1"/>
  <c r="R50" i="1" s="1"/>
  <c r="R52" i="1" s="1"/>
  <c r="S20" i="1"/>
  <c r="S49" i="1" s="1"/>
  <c r="S50" i="1" s="1"/>
  <c r="T47" i="10" l="1"/>
  <c r="T48" i="10" s="1"/>
  <c r="S47" i="8"/>
  <c r="S48" i="8" s="1"/>
  <c r="V24" i="14"/>
  <c r="V49" i="14" s="1"/>
  <c r="V50" i="14" s="1"/>
  <c r="S18" i="12"/>
  <c r="S49" i="12" s="1"/>
  <c r="S50" i="12" s="1"/>
  <c r="T22" i="11"/>
  <c r="T49" i="11" s="1"/>
  <c r="T50" i="11" s="1"/>
  <c r="V15" i="10"/>
  <c r="U24" i="10"/>
  <c r="Y47" i="9"/>
  <c r="Y48" i="9" s="1"/>
  <c r="Z31" i="9"/>
  <c r="Z47" i="9" s="1"/>
  <c r="Z48" i="9" s="1"/>
  <c r="T20" i="8"/>
  <c r="T31" i="8"/>
  <c r="U38" i="7"/>
  <c r="T42" i="7"/>
  <c r="T22" i="7"/>
  <c r="T40" i="7"/>
  <c r="T20" i="7"/>
  <c r="T18" i="7"/>
  <c r="T22" i="6"/>
  <c r="T45" i="6" s="1"/>
  <c r="T46" i="6" s="1"/>
  <c r="T22" i="5"/>
  <c r="T49" i="5" s="1"/>
  <c r="T50" i="5" s="1"/>
  <c r="U20" i="4"/>
  <c r="U49" i="4" s="1"/>
  <c r="U50" i="4" s="1"/>
  <c r="T49" i="4"/>
  <c r="T50" i="4" s="1"/>
  <c r="T52" i="4" s="1"/>
  <c r="T20" i="3"/>
  <c r="T26" i="3"/>
  <c r="U24" i="2"/>
  <c r="U49" i="2" s="1"/>
  <c r="U50" i="2" s="1"/>
  <c r="T22" i="1"/>
  <c r="T49" i="1" s="1"/>
  <c r="T50" i="1" s="1"/>
  <c r="U47" i="10" l="1"/>
  <c r="U48" i="10" s="1"/>
  <c r="T47" i="8"/>
  <c r="T48" i="8" s="1"/>
  <c r="T50" i="8" s="1"/>
  <c r="T49" i="7"/>
  <c r="T50" i="7" s="1"/>
  <c r="W28" i="14"/>
  <c r="W49" i="14" s="1"/>
  <c r="W50" i="14" s="1"/>
  <c r="T20" i="12"/>
  <c r="T49" i="12" s="1"/>
  <c r="T50" i="12" s="1"/>
  <c r="V46" i="11"/>
  <c r="U24" i="11"/>
  <c r="U49" i="11" s="1"/>
  <c r="U50" i="11" s="1"/>
  <c r="V44" i="10"/>
  <c r="V38" i="10"/>
  <c r="V26" i="10"/>
  <c r="V47" i="10" s="1"/>
  <c r="AA38" i="9"/>
  <c r="AA31" i="9"/>
  <c r="U20" i="8"/>
  <c r="U18" i="7"/>
  <c r="U20" i="7"/>
  <c r="U22" i="6"/>
  <c r="U45" i="6" s="1"/>
  <c r="U46" i="6" s="1"/>
  <c r="U22" i="5"/>
  <c r="U49" i="5" s="1"/>
  <c r="U50" i="5" s="1"/>
  <c r="V20" i="4"/>
  <c r="V49" i="4" s="1"/>
  <c r="V50" i="4" s="1"/>
  <c r="T49" i="3"/>
  <c r="T50" i="3" s="1"/>
  <c r="V38" i="3"/>
  <c r="U20" i="3"/>
  <c r="U49" i="3" s="1"/>
  <c r="U50" i="3" s="1"/>
  <c r="V26" i="2"/>
  <c r="V49" i="2" s="1"/>
  <c r="V50" i="2" s="1"/>
  <c r="U24" i="1"/>
  <c r="U49" i="1" s="1"/>
  <c r="U50" i="1" s="1"/>
  <c r="W46" i="2" l="1"/>
  <c r="V48" i="10"/>
  <c r="U47" i="8"/>
  <c r="U48" i="8" s="1"/>
  <c r="U49" i="7"/>
  <c r="U50" i="7" s="1"/>
  <c r="X31" i="14"/>
  <c r="X49" i="14" s="1"/>
  <c r="X50" i="14" s="1"/>
  <c r="U40" i="12"/>
  <c r="U33" i="12"/>
  <c r="U20" i="12"/>
  <c r="V28" i="11"/>
  <c r="V49" i="11" s="1"/>
  <c r="V50" i="11" s="1"/>
  <c r="W28" i="10"/>
  <c r="AA47" i="9"/>
  <c r="AA48" i="9" s="1"/>
  <c r="AA50" i="9" s="1"/>
  <c r="AD36" i="9"/>
  <c r="AB31" i="9"/>
  <c r="AB47" i="9" s="1"/>
  <c r="AB48" i="9" s="1"/>
  <c r="V22" i="8"/>
  <c r="V20" i="7"/>
  <c r="V49" i="7" s="1"/>
  <c r="V50" i="7" s="1"/>
  <c r="V26" i="6"/>
  <c r="V45" i="6" s="1"/>
  <c r="V46" i="6" s="1"/>
  <c r="V22" i="5"/>
  <c r="V49" i="5" s="1"/>
  <c r="V50" i="5" s="1"/>
  <c r="X15" i="4"/>
  <c r="W24" i="4"/>
  <c r="W49" i="4" s="1"/>
  <c r="W50" i="4" s="1"/>
  <c r="V20" i="3"/>
  <c r="V49" i="3" s="1"/>
  <c r="V50" i="3" s="1"/>
  <c r="V52" i="3" s="1"/>
  <c r="W28" i="2"/>
  <c r="W46" i="1"/>
  <c r="V31" i="1"/>
  <c r="V24" i="1"/>
  <c r="U49" i="12" l="1"/>
  <c r="U50" i="12" s="1"/>
  <c r="U52" i="12" s="1"/>
  <c r="W47" i="10"/>
  <c r="W48" i="10" s="1"/>
  <c r="W49" i="2"/>
  <c r="W50" i="2" s="1"/>
  <c r="V47" i="8"/>
  <c r="V48" i="8" s="1"/>
  <c r="W31" i="8"/>
  <c r="X31" i="8"/>
  <c r="Y33" i="14"/>
  <c r="Y49" i="14" s="1"/>
  <c r="Y50" i="14" s="1"/>
  <c r="W18" i="12"/>
  <c r="V20" i="12"/>
  <c r="V49" i="12" s="1"/>
  <c r="V50" i="12" s="1"/>
  <c r="W31" i="11"/>
  <c r="W49" i="11" s="1"/>
  <c r="W50" i="11" s="1"/>
  <c r="X31" i="10"/>
  <c r="AD47" i="9"/>
  <c r="AD48" i="9" s="1"/>
  <c r="W24" i="8"/>
  <c r="W47" i="8" s="1"/>
  <c r="W20" i="7"/>
  <c r="W49" i="7" s="1"/>
  <c r="W50" i="7" s="1"/>
  <c r="W29" i="6"/>
  <c r="W45" i="6" s="1"/>
  <c r="W46" i="6" s="1"/>
  <c r="W22" i="5"/>
  <c r="W49" i="5" s="1"/>
  <c r="W50" i="5" s="1"/>
  <c r="X46" i="4"/>
  <c r="X26" i="4"/>
  <c r="W22" i="3"/>
  <c r="W49" i="3" s="1"/>
  <c r="W50" i="3" s="1"/>
  <c r="X31" i="2"/>
  <c r="X49" i="2" s="1"/>
  <c r="X50" i="2" s="1"/>
  <c r="V49" i="1"/>
  <c r="V50" i="1" s="1"/>
  <c r="W28" i="1"/>
  <c r="W49" i="1" s="1"/>
  <c r="W50" i="1" s="1"/>
  <c r="X47" i="10" l="1"/>
  <c r="X48" i="10" s="1"/>
  <c r="X47" i="8"/>
  <c r="X48" i="8" s="1"/>
  <c r="W48" i="8"/>
  <c r="Z35" i="14"/>
  <c r="Z49" i="14" s="1"/>
  <c r="Z50" i="14" s="1"/>
  <c r="W20" i="12"/>
  <c r="W49" i="12" s="1"/>
  <c r="W50" i="12" s="1"/>
  <c r="X33" i="11"/>
  <c r="X49" i="11" s="1"/>
  <c r="X50" i="11" s="1"/>
  <c r="Y33" i="10"/>
  <c r="AE38" i="9"/>
  <c r="AE47" i="9" s="1"/>
  <c r="AE48" i="9" s="1"/>
  <c r="Z15" i="8"/>
  <c r="Y24" i="8"/>
  <c r="X20" i="7"/>
  <c r="X49" i="7" s="1"/>
  <c r="X50" i="7" s="1"/>
  <c r="X36" i="6"/>
  <c r="X29" i="6"/>
  <c r="Y46" i="5"/>
  <c r="X24" i="5"/>
  <c r="X49" i="5" s="1"/>
  <c r="X50" i="5" s="1"/>
  <c r="X49" i="4"/>
  <c r="X50" i="4" s="1"/>
  <c r="Y28" i="4"/>
  <c r="Y49" i="4" s="1"/>
  <c r="Y50" i="4" s="1"/>
  <c r="Y46" i="3"/>
  <c r="X24" i="3"/>
  <c r="X49" i="3" s="1"/>
  <c r="X50" i="3" s="1"/>
  <c r="Y33" i="2"/>
  <c r="Y49" i="2" s="1"/>
  <c r="Y50" i="2" s="1"/>
  <c r="X33" i="1"/>
  <c r="X49" i="1" s="1"/>
  <c r="X50" i="1" s="1"/>
  <c r="Y47" i="10" l="1"/>
  <c r="Y48" i="10" s="1"/>
  <c r="Y47" i="8"/>
  <c r="Y48" i="8" s="1"/>
  <c r="AA38" i="14"/>
  <c r="AA49" i="14" s="1"/>
  <c r="AA50" i="14" s="1"/>
  <c r="Y22" i="12"/>
  <c r="Y49" i="12" s="1"/>
  <c r="Y50" i="12" s="1"/>
  <c r="Y35" i="11"/>
  <c r="Y49" i="11" s="1"/>
  <c r="Y50" i="11" s="1"/>
  <c r="Z36" i="10"/>
  <c r="AG46" i="9"/>
  <c r="AG47" i="9" s="1"/>
  <c r="AG48" i="9" s="1"/>
  <c r="AF40" i="9"/>
  <c r="AF47" i="9" s="1"/>
  <c r="AF48" i="9" s="1"/>
  <c r="AA44" i="8"/>
  <c r="Z26" i="8"/>
  <c r="Z47" i="8" s="1"/>
  <c r="Y22" i="7"/>
  <c r="Y49" i="7" s="1"/>
  <c r="Y50" i="7" s="1"/>
  <c r="X45" i="6"/>
  <c r="X46" i="6" s="1"/>
  <c r="Y29" i="6"/>
  <c r="Y45" i="6" s="1"/>
  <c r="Y46" i="6" s="1"/>
  <c r="Y28" i="5"/>
  <c r="Y49" i="5" s="1"/>
  <c r="Y50" i="5" s="1"/>
  <c r="Z33" i="4"/>
  <c r="Z40" i="4"/>
  <c r="Y28" i="3"/>
  <c r="Y49" i="3" s="1"/>
  <c r="Y50" i="3" s="1"/>
  <c r="Z35" i="2"/>
  <c r="Z49" i="2" s="1"/>
  <c r="Z50" i="2" s="1"/>
  <c r="Y33" i="1"/>
  <c r="Y49" i="1" s="1"/>
  <c r="Y50" i="1" s="1"/>
  <c r="Z47" i="10" l="1"/>
  <c r="Z48" i="10" s="1"/>
  <c r="Z49" i="4"/>
  <c r="Z50" i="4" s="1"/>
  <c r="AB38" i="14"/>
  <c r="AB49" i="14" s="1"/>
  <c r="AB50" i="14" s="1"/>
  <c r="Z33" i="12"/>
  <c r="Z24" i="12"/>
  <c r="Z38" i="11"/>
  <c r="Z49" i="11" s="1"/>
  <c r="Z50" i="11" s="1"/>
  <c r="AA38" i="10"/>
  <c r="Z48" i="8"/>
  <c r="AA28" i="8"/>
  <c r="AA47" i="8" s="1"/>
  <c r="AA15" i="7"/>
  <c r="Z24" i="7"/>
  <c r="Z49" i="7" s="1"/>
  <c r="Z50" i="7" s="1"/>
  <c r="Z31" i="6"/>
  <c r="Z45" i="6" s="1"/>
  <c r="Z46" i="6" s="1"/>
  <c r="Z31" i="5"/>
  <c r="Z49" i="5" s="1"/>
  <c r="Z50" i="5" s="1"/>
  <c r="AA33" i="4"/>
  <c r="AA49" i="4" s="1"/>
  <c r="AA50" i="4" s="1"/>
  <c r="Z31" i="3"/>
  <c r="Z49" i="3" s="1"/>
  <c r="Z50" i="3" s="1"/>
  <c r="AA38" i="2"/>
  <c r="AA49" i="2" s="1"/>
  <c r="AA50" i="2" s="1"/>
  <c r="Z33" i="1"/>
  <c r="Z49" i="1" s="1"/>
  <c r="Z50" i="1" s="1"/>
  <c r="AA47" i="10" l="1"/>
  <c r="AA48" i="10" s="1"/>
  <c r="AA48" i="8"/>
  <c r="AC40" i="14"/>
  <c r="AC49" i="14" s="1"/>
  <c r="AC50" i="14" s="1"/>
  <c r="Z49" i="12"/>
  <c r="Z50" i="12" s="1"/>
  <c r="AA26" i="12"/>
  <c r="AA40" i="11"/>
  <c r="AA49" i="11" s="1"/>
  <c r="AA50" i="11" s="1"/>
  <c r="AB38" i="10"/>
  <c r="AB38" i="8"/>
  <c r="AB31" i="8"/>
  <c r="AB46" i="7"/>
  <c r="AA40" i="7"/>
  <c r="AA26" i="7"/>
  <c r="AA34" i="6"/>
  <c r="AA45" i="6" s="1"/>
  <c r="AA46" i="6" s="1"/>
  <c r="AA33" i="5"/>
  <c r="AA49" i="5" s="1"/>
  <c r="AA50" i="5" s="1"/>
  <c r="AB33" i="4"/>
  <c r="AB49" i="4" s="1"/>
  <c r="AB50" i="4" s="1"/>
  <c r="AA33" i="3"/>
  <c r="AA49" i="3" s="1"/>
  <c r="AA50" i="3" s="1"/>
  <c r="AB40" i="2"/>
  <c r="AB49" i="2" s="1"/>
  <c r="AB50" i="2" s="1"/>
  <c r="AA35" i="1"/>
  <c r="AA49" i="1" s="1"/>
  <c r="AA50" i="1" s="1"/>
  <c r="AB47" i="8" l="1"/>
  <c r="AB48" i="8" s="1"/>
  <c r="AB47" i="10"/>
  <c r="AB48" i="10" s="1"/>
  <c r="AA49" i="7"/>
  <c r="AA50" i="7" s="1"/>
  <c r="AD40" i="14"/>
  <c r="AD49" i="14" s="1"/>
  <c r="AD50" i="14" s="1"/>
  <c r="AB28" i="12"/>
  <c r="AB49" i="12" s="1"/>
  <c r="AB50" i="12" s="1"/>
  <c r="AA49" i="12"/>
  <c r="AA50" i="12" s="1"/>
  <c r="AB42" i="11"/>
  <c r="AB49" i="11" s="1"/>
  <c r="AB50" i="11" s="1"/>
  <c r="AC40" i="10"/>
  <c r="AB28" i="7"/>
  <c r="AB49" i="7" s="1"/>
  <c r="AB50" i="7" s="1"/>
  <c r="AB34" i="6"/>
  <c r="AB45" i="6" s="1"/>
  <c r="AB46" i="6" s="1"/>
  <c r="AB35" i="5"/>
  <c r="AB49" i="5" s="1"/>
  <c r="AB50" i="5" s="1"/>
  <c r="AC35" i="4"/>
  <c r="AC49" i="4" s="1"/>
  <c r="AC50" i="4" s="1"/>
  <c r="AB35" i="3"/>
  <c r="AB49" i="3" s="1"/>
  <c r="AB50" i="3" s="1"/>
  <c r="AC40" i="2"/>
  <c r="AC49" i="2" s="1"/>
  <c r="AC50" i="2" s="1"/>
  <c r="AB38" i="1"/>
  <c r="AB49" i="1" s="1"/>
  <c r="AB50" i="1" s="1"/>
  <c r="AC47" i="10" l="1"/>
  <c r="AC48" i="10" s="1"/>
  <c r="AC38" i="5"/>
  <c r="AC49" i="5" s="1"/>
  <c r="AC50" i="5" s="1"/>
  <c r="AE42" i="14"/>
  <c r="AE49" i="14" s="1"/>
  <c r="AE50" i="14" s="1"/>
  <c r="AC31" i="12"/>
  <c r="AC49" i="12" s="1"/>
  <c r="AC50" i="12" s="1"/>
  <c r="AD48" i="11"/>
  <c r="AD49" i="11" s="1"/>
  <c r="AD50" i="11" s="1"/>
  <c r="AC44" i="11"/>
  <c r="AC49" i="11" s="1"/>
  <c r="AC50" i="11" s="1"/>
  <c r="AF36" i="10"/>
  <c r="AF47" i="10" s="1"/>
  <c r="AF48" i="10" s="1"/>
  <c r="AD42" i="10"/>
  <c r="AC31" i="7"/>
  <c r="AC49" i="7" s="1"/>
  <c r="AC50" i="7" s="1"/>
  <c r="AC38" i="6"/>
  <c r="AC45" i="6" s="1"/>
  <c r="AC46" i="6" s="1"/>
  <c r="AD38" i="4"/>
  <c r="AD49" i="4" s="1"/>
  <c r="AD50" i="4" s="1"/>
  <c r="AC38" i="3"/>
  <c r="AC49" i="3" s="1"/>
  <c r="AC50" i="3" s="1"/>
  <c r="AD42" i="2"/>
  <c r="AD49" i="2" s="1"/>
  <c r="AD50" i="2" s="1"/>
  <c r="AD48" i="1"/>
  <c r="AD49" i="1" s="1"/>
  <c r="AD50" i="1" s="1"/>
  <c r="AC40" i="1"/>
  <c r="AC49" i="1" s="1"/>
  <c r="AC50" i="1" s="1"/>
  <c r="AD47" i="10" l="1"/>
  <c r="AD48" i="10" s="1"/>
  <c r="AE38" i="4"/>
  <c r="AE49" i="4" s="1"/>
  <c r="AE50" i="4" s="1"/>
  <c r="AD40" i="5"/>
  <c r="AD49" i="5" s="1"/>
  <c r="AD50" i="5" s="1"/>
  <c r="AF44" i="14"/>
  <c r="AF49" i="14" s="1"/>
  <c r="AF50" i="14" s="1"/>
  <c r="AD33" i="12"/>
  <c r="AD49" i="12" s="1"/>
  <c r="AD50" i="12" s="1"/>
  <c r="AG46" i="10"/>
  <c r="AE42" i="10"/>
  <c r="AC33" i="8"/>
  <c r="AD33" i="7"/>
  <c r="AD49" i="7" s="1"/>
  <c r="AD50" i="7" s="1"/>
  <c r="AE44" i="6"/>
  <c r="AE45" i="6" s="1"/>
  <c r="AE46" i="6" s="1"/>
  <c r="AD40" i="6"/>
  <c r="AD45" i="6" s="1"/>
  <c r="AD46" i="6" s="1"/>
  <c r="AD42" i="3"/>
  <c r="AD40" i="3"/>
  <c r="AD49" i="3" s="1"/>
  <c r="AD50" i="3" s="1"/>
  <c r="AE44" i="2"/>
  <c r="AE49" i="2" s="1"/>
  <c r="AE50" i="2" s="1"/>
  <c r="AG47" i="10" l="1"/>
  <c r="AG48" i="10" s="1"/>
  <c r="AE47" i="10"/>
  <c r="AE48" i="10" s="1"/>
  <c r="AC47" i="8"/>
  <c r="AC48" i="8" s="1"/>
  <c r="AG33" i="2"/>
  <c r="AG49" i="2" s="1"/>
  <c r="AG50" i="2" s="1"/>
  <c r="AE44" i="5"/>
  <c r="AE49" i="5" s="1"/>
  <c r="AE50" i="5" s="1"/>
  <c r="AF48" i="5"/>
  <c r="AF49" i="5" s="1"/>
  <c r="AF50" i="5" s="1"/>
  <c r="AH48" i="14"/>
  <c r="AH49" i="14" s="1"/>
  <c r="AH50" i="14" s="1"/>
  <c r="AG44" i="14"/>
  <c r="AG49" i="14" s="1"/>
  <c r="AG50" i="14" s="1"/>
  <c r="AE35" i="12"/>
  <c r="AE49" i="12" s="1"/>
  <c r="AE50" i="12" s="1"/>
  <c r="AE35" i="7"/>
  <c r="AE49" i="7" s="1"/>
  <c r="AE50" i="7" s="1"/>
  <c r="AF40" i="4"/>
  <c r="AF49" i="4" s="1"/>
  <c r="AF50" i="4" s="1"/>
  <c r="AE40" i="3"/>
  <c r="AE49" i="3" s="1"/>
  <c r="AE50" i="3" s="1"/>
  <c r="AF44" i="2"/>
  <c r="AF49" i="2" s="1"/>
  <c r="AF50" i="2" s="1"/>
  <c r="AH33" i="2" l="1"/>
  <c r="AH49" i="2" s="1"/>
  <c r="AH50" i="2" s="1"/>
  <c r="AF40" i="12"/>
  <c r="AF49" i="12" s="1"/>
  <c r="AF50" i="12" s="1"/>
  <c r="AD40" i="8"/>
  <c r="AF40" i="7"/>
  <c r="AF49" i="7" s="1"/>
  <c r="AF50" i="7" s="1"/>
  <c r="AG42" i="4"/>
  <c r="AG49" i="4" s="1"/>
  <c r="AG50" i="4" s="1"/>
  <c r="AG48" i="3"/>
  <c r="AG49" i="3" s="1"/>
  <c r="AG50" i="3" s="1"/>
  <c r="AF42" i="3"/>
  <c r="AF49" i="3" s="1"/>
  <c r="AF50" i="3" s="1"/>
  <c r="AD47" i="8" l="1"/>
  <c r="AD48" i="8" s="1"/>
  <c r="AI33" i="2"/>
  <c r="AI49" i="2" s="1"/>
  <c r="AI50" i="2" s="1"/>
  <c r="AH48" i="12"/>
  <c r="AH49" i="12" s="1"/>
  <c r="AH50" i="12" s="1"/>
  <c r="AG44" i="12"/>
  <c r="AG49" i="12" s="1"/>
  <c r="AG50" i="12" s="1"/>
  <c r="AG36" i="8"/>
  <c r="AG47" i="8" s="1"/>
  <c r="AG48" i="8" s="1"/>
  <c r="AE42" i="8"/>
  <c r="AG40" i="7"/>
  <c r="AG49" i="7" s="1"/>
  <c r="AG50" i="7" s="1"/>
  <c r="AH44" i="4"/>
  <c r="AH49" i="4" s="1"/>
  <c r="AH50" i="4" s="1"/>
  <c r="AI38" i="7" l="1"/>
  <c r="AI49" i="7" s="1"/>
  <c r="AI50" i="7" s="1"/>
  <c r="AE47" i="8"/>
  <c r="AE48" i="8" s="1"/>
  <c r="AJ33" i="2"/>
  <c r="AJ49" i="2" s="1"/>
  <c r="AJ50" i="2" s="1"/>
  <c r="AK48" i="2"/>
  <c r="AK49" i="2" s="1"/>
  <c r="AK50" i="2" s="1"/>
  <c r="AH46" i="8"/>
  <c r="AF42" i="8"/>
  <c r="AJ48" i="7"/>
  <c r="AH42" i="7"/>
  <c r="AH49" i="7" s="1"/>
  <c r="AH50" i="7" s="1"/>
  <c r="AJ48" i="4"/>
  <c r="AJ49" i="4" s="1"/>
  <c r="AJ50" i="4" s="1"/>
  <c r="AI44" i="4"/>
  <c r="AI49" i="4" s="1"/>
  <c r="AI50" i="4" s="1"/>
  <c r="AF47" i="8" l="1"/>
  <c r="AF48" i="8" s="1"/>
  <c r="AH47" i="8"/>
  <c r="AH48" i="8" s="1"/>
  <c r="AJ49" i="7"/>
  <c r="AJ50" i="7" s="1"/>
</calcChain>
</file>

<file path=xl/sharedStrings.xml><?xml version="1.0" encoding="utf-8"?>
<sst xmlns="http://schemas.openxmlformats.org/spreadsheetml/2006/main" count="1319" uniqueCount="230">
  <si>
    <t>Наименование</t>
  </si>
  <si>
    <t>Выход</t>
  </si>
  <si>
    <t>Завтрак</t>
  </si>
  <si>
    <t>Крупа овсяная</t>
  </si>
  <si>
    <t xml:space="preserve">Молоко пастеризованное </t>
  </si>
  <si>
    <t>Сахар-песок</t>
  </si>
  <si>
    <t>Соль поваренная</t>
  </si>
  <si>
    <t>Масло сливочное</t>
  </si>
  <si>
    <t>Вода питьевая</t>
  </si>
  <si>
    <t>Чай черный байховый</t>
  </si>
  <si>
    <t>Лимон</t>
  </si>
  <si>
    <t>масло сливочное</t>
  </si>
  <si>
    <t>Обед</t>
  </si>
  <si>
    <t>Картофель</t>
  </si>
  <si>
    <t>Морковь</t>
  </si>
  <si>
    <t>Лук репчатый</t>
  </si>
  <si>
    <t>Масло подсолнечное</t>
  </si>
  <si>
    <t>Колобки мясные</t>
  </si>
  <si>
    <t>Яйца куриные</t>
  </si>
  <si>
    <t xml:space="preserve">Говядина </t>
  </si>
  <si>
    <t>гречка</t>
  </si>
  <si>
    <t>Кислота лимонная</t>
  </si>
  <si>
    <t>Яблоки</t>
  </si>
  <si>
    <t>Хлеб пшеничный</t>
  </si>
  <si>
    <t>Хлеб  ржаной</t>
  </si>
  <si>
    <t>Полдник</t>
  </si>
  <si>
    <t>Дрожжи прессованные</t>
  </si>
  <si>
    <t>Изюм</t>
  </si>
  <si>
    <t xml:space="preserve">Напиток из шиповника </t>
  </si>
  <si>
    <t>Шиповник (сухой)</t>
  </si>
  <si>
    <t>Ужин</t>
  </si>
  <si>
    <t>Свекла</t>
  </si>
  <si>
    <t>Кефир нежирный</t>
  </si>
  <si>
    <t>Итого, г</t>
  </si>
  <si>
    <t>Кекс "Столичный"</t>
  </si>
  <si>
    <t>Мандарин</t>
  </si>
  <si>
    <t>Джем (повидло)</t>
  </si>
  <si>
    <t>Крупа пшеничная</t>
  </si>
  <si>
    <t xml:space="preserve">говядина </t>
  </si>
  <si>
    <t>Крупа рисовая</t>
  </si>
  <si>
    <t>Капуста квашеная</t>
  </si>
  <si>
    <t>Сок яблочный</t>
  </si>
  <si>
    <t>Мандарины</t>
  </si>
  <si>
    <t>сухофрукты</t>
  </si>
  <si>
    <t>Куриные грудки</t>
  </si>
  <si>
    <t>Томатное пюре</t>
  </si>
  <si>
    <t>горох</t>
  </si>
  <si>
    <t>Повидло яблочное</t>
  </si>
  <si>
    <t xml:space="preserve">Молоко </t>
  </si>
  <si>
    <t>кофейный напиток</t>
  </si>
  <si>
    <t>Крупа ячневая</t>
  </si>
  <si>
    <t>Печенье (порционно)</t>
  </si>
  <si>
    <t>Компот из черноплодной рябины</t>
  </si>
  <si>
    <t>Соль йодированная</t>
  </si>
  <si>
    <t>печенье</t>
  </si>
  <si>
    <t>Черноплодная рябина</t>
  </si>
  <si>
    <t>Сухари панировачные</t>
  </si>
  <si>
    <t xml:space="preserve">Сметана </t>
  </si>
  <si>
    <t>Огурцы соленые</t>
  </si>
  <si>
    <t>Крупа перловая</t>
  </si>
  <si>
    <t>Икра кабачковая (заводская)</t>
  </si>
  <si>
    <t>Булочка с маком</t>
  </si>
  <si>
    <t>Икра кабачковая</t>
  </si>
  <si>
    <t>Апельсин</t>
  </si>
  <si>
    <t>мак пищевой</t>
  </si>
  <si>
    <t>Говядина</t>
  </si>
  <si>
    <t>Капуста белокочанная</t>
  </si>
  <si>
    <t>Какао-порошок</t>
  </si>
  <si>
    <t>Крупа пшено</t>
  </si>
  <si>
    <t>Пряники для детского питания</t>
  </si>
  <si>
    <t>Кисель</t>
  </si>
  <si>
    <t>Манник</t>
  </si>
  <si>
    <t>кисель</t>
  </si>
  <si>
    <t>Сода пищевая</t>
  </si>
  <si>
    <t>манка</t>
  </si>
  <si>
    <t>Крупа гречневая ядрица</t>
  </si>
  <si>
    <t xml:space="preserve">Обед </t>
  </si>
  <si>
    <t>Молоко сгущенное</t>
  </si>
  <si>
    <t>Крупа манная</t>
  </si>
  <si>
    <t xml:space="preserve">Творог </t>
  </si>
  <si>
    <t>Компот из яблок и черноплодной рябины</t>
  </si>
  <si>
    <t>Плюшка Московская (Медуза)</t>
  </si>
  <si>
    <t>Фрикадельки из мяса говядины припущенные</t>
  </si>
  <si>
    <t>Слойка с яблоком</t>
  </si>
  <si>
    <t>Тесто слоеное</t>
  </si>
  <si>
    <t>Чеснок</t>
  </si>
  <si>
    <t>Помидоры</t>
  </si>
  <si>
    <t>Кефир</t>
  </si>
  <si>
    <t>Чай с сахаром</t>
  </si>
  <si>
    <t xml:space="preserve">Пюре картофельное </t>
  </si>
  <si>
    <t>Минтай, припущенный с овощами</t>
  </si>
  <si>
    <t>Салат из отварной свеклы с растительным маслом</t>
  </si>
  <si>
    <t>Булочка "Веснушка"</t>
  </si>
  <si>
    <t>Компот из яблок</t>
  </si>
  <si>
    <t xml:space="preserve">Каша гречневая вязкая </t>
  </si>
  <si>
    <t xml:space="preserve">Суп картофельный с макаронными изделиями </t>
  </si>
  <si>
    <t>Чай с лимоном</t>
  </si>
  <si>
    <t>Каша овсяная "Геркулес"молочная</t>
  </si>
  <si>
    <t>Кол-во</t>
  </si>
  <si>
    <t>Макаронные изделия в/с</t>
  </si>
  <si>
    <t xml:space="preserve">Хлеб пшеничный </t>
  </si>
  <si>
    <t>Хлеб ржаной</t>
  </si>
  <si>
    <t>Мука пшеничная в/с</t>
  </si>
  <si>
    <t xml:space="preserve">Минтай св. мороженый </t>
  </si>
  <si>
    <t xml:space="preserve">Кефир </t>
  </si>
  <si>
    <t>Кол-во детей, всего</t>
  </si>
  <si>
    <t>Итого, кг</t>
  </si>
  <si>
    <t>Зав. производством:</t>
  </si>
  <si>
    <t>шт</t>
  </si>
  <si>
    <t>Горячее питание. Проживающие</t>
  </si>
  <si>
    <t>МЕНЮ-РАСКЛАДКА</t>
  </si>
  <si>
    <t xml:space="preserve">Хлеб ржаной </t>
  </si>
  <si>
    <t xml:space="preserve">Каша ячневая молочная </t>
  </si>
  <si>
    <t xml:space="preserve">Кофейный напиток на молоке  </t>
  </si>
  <si>
    <t xml:space="preserve">Суп гороховый с картофелем  </t>
  </si>
  <si>
    <t xml:space="preserve">Гуляш из курицы </t>
  </si>
  <si>
    <t xml:space="preserve">Макаронные изделия отварные </t>
  </si>
  <si>
    <t xml:space="preserve">Компот из сухофруктов </t>
  </si>
  <si>
    <t xml:space="preserve">Напиток из сока </t>
  </si>
  <si>
    <t xml:space="preserve">Салат из квашенной капусты </t>
  </si>
  <si>
    <t xml:space="preserve">Тефтели из говядины с рисом </t>
  </si>
  <si>
    <t xml:space="preserve">Каша пшеничная вязкая </t>
  </si>
  <si>
    <t xml:space="preserve">Чай с лимоном </t>
  </si>
  <si>
    <t xml:space="preserve">Отвар шиповника </t>
  </si>
  <si>
    <t xml:space="preserve">Чай с сахаром </t>
  </si>
  <si>
    <t xml:space="preserve">Рис припущенный </t>
  </si>
  <si>
    <t xml:space="preserve">Минтай тушеный в томате с овощами </t>
  </si>
  <si>
    <t xml:space="preserve">Напиток лимонный  </t>
  </si>
  <si>
    <t>Гороховое пюре</t>
  </si>
  <si>
    <t xml:space="preserve">Котлеты, биточки, шницели </t>
  </si>
  <si>
    <t xml:space="preserve">Рассольник ленинградский со сметаной </t>
  </si>
  <si>
    <t xml:space="preserve">Сыр (порциями) </t>
  </si>
  <si>
    <t>Чай с молоком или сливками</t>
  </si>
  <si>
    <t xml:space="preserve">Суп молочный с макаронными изделиями </t>
  </si>
  <si>
    <t xml:space="preserve">Сыр голландский </t>
  </si>
  <si>
    <t>Томат-пюре</t>
  </si>
  <si>
    <t xml:space="preserve">Каша пшенная молочная </t>
  </si>
  <si>
    <t xml:space="preserve">Какао с молоком </t>
  </si>
  <si>
    <t>Борщ с капустой и картофелем со сметаной</t>
  </si>
  <si>
    <t xml:space="preserve">Котлета "Здоровье" </t>
  </si>
  <si>
    <t xml:space="preserve">Компот из изюма </t>
  </si>
  <si>
    <t>Яйцо отварное</t>
  </si>
  <si>
    <t xml:space="preserve">Напиток апельсиновый </t>
  </si>
  <si>
    <t>Гуляш из курицы</t>
  </si>
  <si>
    <t xml:space="preserve">Томат-пюре </t>
  </si>
  <si>
    <t>Картофель отварной</t>
  </si>
  <si>
    <t>Компот из сухофруктов</t>
  </si>
  <si>
    <t xml:space="preserve">Капуста тушеная </t>
  </si>
  <si>
    <t xml:space="preserve">Котлеты рубленные из куриной грудки  </t>
  </si>
  <si>
    <t xml:space="preserve">Суп картофельный с пшеничной крупой </t>
  </si>
  <si>
    <t xml:space="preserve">Масло сливочное </t>
  </si>
  <si>
    <t>Каша рисовая молочная со сливочным маслом</t>
  </si>
  <si>
    <t xml:space="preserve">Омлет натуральный </t>
  </si>
  <si>
    <t xml:space="preserve">Чай с молоком или сливками </t>
  </si>
  <si>
    <t>Пуштые шыд</t>
  </si>
  <si>
    <t>Фрикадельки мясные в соусе</t>
  </si>
  <si>
    <t>Каша гречневая рассыпчатая</t>
  </si>
  <si>
    <t xml:space="preserve">Компот из яблок </t>
  </si>
  <si>
    <t xml:space="preserve">Винегрет овощной </t>
  </si>
  <si>
    <t>Котлеты, биточки, шницели</t>
  </si>
  <si>
    <t xml:space="preserve">Рагу из овощей </t>
  </si>
  <si>
    <t xml:space="preserve">Фрикадельки "Петушок" </t>
  </si>
  <si>
    <t>Напиток апельсиновый</t>
  </si>
  <si>
    <t xml:space="preserve">Минтай, запеченный в сметанном соусе </t>
  </si>
  <si>
    <t xml:space="preserve">Суп крестьянский с рисовой крупой </t>
  </si>
  <si>
    <t xml:space="preserve">Молоко сгущенное </t>
  </si>
  <si>
    <t xml:space="preserve">Минтай св.мороженый </t>
  </si>
  <si>
    <t>Сыр (порциями)</t>
  </si>
  <si>
    <t xml:space="preserve">Щи из капусты с картофелем со сметаной </t>
  </si>
  <si>
    <t xml:space="preserve">Котлета "Загадка" </t>
  </si>
  <si>
    <t xml:space="preserve">Каша перловая вязкая </t>
  </si>
  <si>
    <t>Напиток из сока</t>
  </si>
  <si>
    <t xml:space="preserve">Гуляш из говядины </t>
  </si>
  <si>
    <t>Отвар шиповника</t>
  </si>
  <si>
    <t>Минтай, запечёный в яйце</t>
  </si>
  <si>
    <t xml:space="preserve">Сдоба с повидлом </t>
  </si>
  <si>
    <t xml:space="preserve">Запеканка картофельная с мясом </t>
  </si>
  <si>
    <t xml:space="preserve">Каша пшеничная молочная </t>
  </si>
  <si>
    <t xml:space="preserve">Куры тушеные в соусе </t>
  </si>
  <si>
    <t xml:space="preserve">Каша ячневая вязкая </t>
  </si>
  <si>
    <t>Салат из квашенной капусты</t>
  </si>
  <si>
    <t>Рагу из овощей</t>
  </si>
  <si>
    <t xml:space="preserve">Котлеты рыбные "Любительские" минтай </t>
  </si>
  <si>
    <t>Каша манная молочная вязкая</t>
  </si>
  <si>
    <t xml:space="preserve">Борщ сибирский </t>
  </si>
  <si>
    <t xml:space="preserve">Каша рисовая молочная </t>
  </si>
  <si>
    <t xml:space="preserve">Суфле "Рыбка Золотая" минтай  </t>
  </si>
  <si>
    <t>Горошек зеленый  конс.</t>
  </si>
  <si>
    <t xml:space="preserve">Котлеты, биточки, щницелы рыбные (минтай) </t>
  </si>
  <si>
    <t xml:space="preserve">Картофель отварной </t>
  </si>
  <si>
    <t>Котлеты рубленные из куриной грудки</t>
  </si>
  <si>
    <t>Омлет натуральный</t>
  </si>
  <si>
    <t xml:space="preserve">Каша рисовая вязкая </t>
  </si>
  <si>
    <t xml:space="preserve">Напиток апельсиновый  </t>
  </si>
  <si>
    <t xml:space="preserve">Булочка Российская </t>
  </si>
  <si>
    <t>Салат  "Удмуртский"</t>
  </si>
  <si>
    <t>День: первый Неделя: первая Сезон: весна-лето</t>
  </si>
  <si>
    <t>День: второй Неделя: первая Сезон: весна-лето</t>
  </si>
  <si>
    <t>День: третий Неделя: первая Сезон: весна-лето</t>
  </si>
  <si>
    <t>День: четвертый Неделя: первая Сезон: весна-лето</t>
  </si>
  <si>
    <t>День: пятый Неделя: первая Сезон: весна-лето</t>
  </si>
  <si>
    <t>День: шестой Неделя: первая Сезон: весна-лето</t>
  </si>
  <si>
    <t>День: седьмой Неделя: первая Сезон: весна-лето</t>
  </si>
  <si>
    <t>День: первый Неделя: вторая Сезон: весна-лето</t>
  </si>
  <si>
    <t>День: второй Неделя: вторая Сезон: весна-лето</t>
  </si>
  <si>
    <t>День: третий Неделя: вторая Сезон: весна-лето</t>
  </si>
  <si>
    <t>День: четвертый Неделя: вторая Сезон: весна-лето</t>
  </si>
  <si>
    <t>День: пятый Неделя: вторая Сезон: весна-лето</t>
  </si>
  <si>
    <t>День: шестой Неделя: вторая Сезон: весна-лето</t>
  </si>
  <si>
    <t>День: седьмой Неделя: вторая Сезон: весна-лето</t>
  </si>
  <si>
    <t>Салат "Удмуртский"</t>
  </si>
  <si>
    <t>Салат "Зимний" без колбасы</t>
  </si>
  <si>
    <t>Огурцы консерв</t>
  </si>
  <si>
    <t>Горошек зелен консерв</t>
  </si>
  <si>
    <t>Каша перловая вязкая</t>
  </si>
  <si>
    <t>Салат картофельный с соленым огурцом</t>
  </si>
  <si>
    <t>Огурцы консервированные</t>
  </si>
  <si>
    <t>Эссенция ромовая</t>
  </si>
  <si>
    <t>натрий двууглекислый</t>
  </si>
  <si>
    <t>Сахарная пудра</t>
  </si>
  <si>
    <t>Шарлотка</t>
  </si>
  <si>
    <t>Натрий двууглекислый</t>
  </si>
  <si>
    <t>Огурцы консерв.</t>
  </si>
  <si>
    <t>Зеленый горошек конс</t>
  </si>
  <si>
    <t xml:space="preserve">Суп-лапша </t>
  </si>
  <si>
    <t>Макаронные изделия</t>
  </si>
  <si>
    <t>Огурцы консер</t>
  </si>
  <si>
    <t>Суп-лапша</t>
  </si>
  <si>
    <t>Запеканка из творога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</si>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</sst>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0" xfId="0" applyFill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2" fontId="0" fillId="0" borderId="1" xfId="0" applyNumberFormat="1" applyBorder="1"/>
    <xf numFmtId="2" fontId="0" fillId="2" borderId="1" xfId="0" applyNumberFormat="1" applyFill="1" applyBorder="1"/>
    <xf numFmtId="2" fontId="1" fillId="0" borderId="1" xfId="0" applyNumberFormat="1" applyFont="1" applyBorder="1"/>
    <xf numFmtId="0" fontId="0" fillId="3" borderId="1" xfId="0" applyFill="1" applyBorder="1"/>
    <xf numFmtId="2" fontId="0" fillId="3" borderId="1" xfId="0" applyNumberFormat="1" applyFill="1" applyBorder="1"/>
    <xf numFmtId="0" fontId="0" fillId="3" borderId="0" xfId="0" applyFill="1"/>
    <xf numFmtId="0" fontId="1" fillId="4" borderId="1" xfId="0" applyFont="1" applyFill="1" applyBorder="1" applyAlignment="1">
      <alignment wrapText="1"/>
    </xf>
    <xf numFmtId="0" fontId="0" fillId="4" borderId="1" xfId="0" applyFill="1" applyBorder="1"/>
    <xf numFmtId="2" fontId="0" fillId="4" borderId="1" xfId="0" applyNumberFormat="1" applyFill="1" applyBorder="1"/>
    <xf numFmtId="0" fontId="0" fillId="4" borderId="0" xfId="0" applyFill="1"/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0" xfId="0" applyFont="1"/>
    <xf numFmtId="2" fontId="0" fillId="5" borderId="1" xfId="0" applyNumberFormat="1" applyFill="1" applyBorder="1"/>
    <xf numFmtId="0" fontId="0" fillId="5" borderId="1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3"/>
  <sheetViews>
    <sheetView view="pageBreakPreview" zoomScale="70" zoomScaleNormal="100" zoomScaleSheetLayoutView="70" workbookViewId="0">
      <pane ySplit="6" topLeftCell="A7" activePane="bottomLeft" state="frozen"/>
      <selection pane="bottomLeft" activeCell="I35" sqref="I35"/>
    </sheetView>
  </sheetViews>
  <sheetFormatPr defaultRowHeight="14.4" x14ac:dyDescent="0.3"/>
  <cols>
    <col min="1" max="1" width="30.6640625" style="1" customWidth="1"/>
    <col min="2" max="2" width="7.6640625" customWidth="1"/>
  </cols>
  <sheetData>
    <row r="1" spans="1:30" x14ac:dyDescent="0.3">
      <c r="C1" s="2"/>
    </row>
    <row r="2" spans="1:30" ht="18" x14ac:dyDescent="0.35">
      <c r="N2" s="26" t="s">
        <v>110</v>
      </c>
    </row>
    <row r="4" spans="1:30" ht="18" x14ac:dyDescent="0.35">
      <c r="A4" s="29" t="s">
        <v>196</v>
      </c>
      <c r="B4" s="29"/>
      <c r="C4" s="29"/>
      <c r="D4" s="29"/>
      <c r="E4" s="29"/>
      <c r="F4" s="29"/>
      <c r="G4" s="29"/>
      <c r="H4" s="29"/>
      <c r="Z4" s="26" t="s">
        <v>109</v>
      </c>
    </row>
    <row r="5" spans="1:30" s="3" customFormat="1" ht="57.6" x14ac:dyDescent="0.3">
      <c r="A5" s="3" t="s">
        <v>0</v>
      </c>
      <c r="B5" s="3" t="s">
        <v>1</v>
      </c>
      <c r="C5" s="3" t="s">
        <v>98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13</v>
      </c>
      <c r="M5" s="3" t="s">
        <v>99</v>
      </c>
      <c r="N5" s="3" t="s">
        <v>14</v>
      </c>
      <c r="O5" s="3" t="s">
        <v>15</v>
      </c>
      <c r="P5" s="3" t="s">
        <v>16</v>
      </c>
      <c r="Q5" s="3" t="s">
        <v>100</v>
      </c>
      <c r="R5" s="3" t="s">
        <v>18</v>
      </c>
      <c r="S5" s="3" t="s">
        <v>19</v>
      </c>
      <c r="T5" s="3" t="s">
        <v>20</v>
      </c>
      <c r="U5" s="3" t="s">
        <v>21</v>
      </c>
      <c r="V5" s="3" t="s">
        <v>22</v>
      </c>
      <c r="W5" s="3" t="s">
        <v>101</v>
      </c>
      <c r="X5" s="3" t="s">
        <v>102</v>
      </c>
      <c r="Y5" s="3" t="s">
        <v>26</v>
      </c>
      <c r="Z5" s="3" t="s">
        <v>27</v>
      </c>
      <c r="AA5" s="3" t="s">
        <v>29</v>
      </c>
      <c r="AB5" s="3" t="s">
        <v>31</v>
      </c>
      <c r="AC5" s="3" t="s">
        <v>103</v>
      </c>
      <c r="AD5" s="3" t="s">
        <v>104</v>
      </c>
    </row>
    <row r="6" spans="1:30" s="21" customFormat="1" x14ac:dyDescent="0.3">
      <c r="A6" s="22" t="s">
        <v>105</v>
      </c>
      <c r="B6" s="20"/>
      <c r="C6" s="20">
        <v>1</v>
      </c>
      <c r="D6" s="20">
        <f>C6</f>
        <v>1</v>
      </c>
      <c r="E6" s="20">
        <f t="shared" ref="E6:K6" si="0">D6</f>
        <v>1</v>
      </c>
      <c r="F6" s="20">
        <f t="shared" si="0"/>
        <v>1</v>
      </c>
      <c r="G6" s="20">
        <f t="shared" si="0"/>
        <v>1</v>
      </c>
      <c r="H6" s="20">
        <f t="shared" si="0"/>
        <v>1</v>
      </c>
      <c r="I6" s="20">
        <f t="shared" si="0"/>
        <v>1</v>
      </c>
      <c r="J6" s="20">
        <f t="shared" si="0"/>
        <v>1</v>
      </c>
      <c r="K6" s="20">
        <f t="shared" si="0"/>
        <v>1</v>
      </c>
      <c r="L6" s="20">
        <f t="shared" ref="L6" si="1">K6</f>
        <v>1</v>
      </c>
      <c r="M6" s="20">
        <f t="shared" ref="M6" si="2">L6</f>
        <v>1</v>
      </c>
      <c r="N6" s="20">
        <f t="shared" ref="N6" si="3">M6</f>
        <v>1</v>
      </c>
      <c r="O6" s="20">
        <f t="shared" ref="O6" si="4">N6</f>
        <v>1</v>
      </c>
      <c r="P6" s="20">
        <f t="shared" ref="P6" si="5">O6</f>
        <v>1</v>
      </c>
      <c r="Q6" s="20">
        <f t="shared" ref="Q6" si="6">P6</f>
        <v>1</v>
      </c>
      <c r="R6" s="20">
        <f t="shared" ref="R6" si="7">Q6</f>
        <v>1</v>
      </c>
      <c r="S6" s="20">
        <f t="shared" ref="S6" si="8">R6</f>
        <v>1</v>
      </c>
      <c r="T6" s="20">
        <f t="shared" ref="T6" si="9">S6</f>
        <v>1</v>
      </c>
      <c r="U6" s="20">
        <f t="shared" ref="U6" si="10">T6</f>
        <v>1</v>
      </c>
      <c r="V6" s="20">
        <f t="shared" ref="V6" si="11">U6</f>
        <v>1</v>
      </c>
      <c r="W6" s="20">
        <f t="shared" ref="W6" si="12">V6</f>
        <v>1</v>
      </c>
      <c r="X6" s="20">
        <f t="shared" ref="X6" si="13">W6</f>
        <v>1</v>
      </c>
      <c r="Y6" s="20">
        <f t="shared" ref="Y6" si="14">X6</f>
        <v>1</v>
      </c>
      <c r="Z6" s="20">
        <f t="shared" ref="Z6" si="15">Y6</f>
        <v>1</v>
      </c>
      <c r="AA6" s="20">
        <f t="shared" ref="AA6" si="16">Z6</f>
        <v>1</v>
      </c>
      <c r="AB6" s="20">
        <f t="shared" ref="AB6" si="17">AA6</f>
        <v>1</v>
      </c>
      <c r="AC6" s="20">
        <f t="shared" ref="AC6" si="18">AB6</f>
        <v>1</v>
      </c>
      <c r="AD6" s="20">
        <f t="shared" ref="AD6" si="19">AC6</f>
        <v>1</v>
      </c>
    </row>
    <row r="7" spans="1:30" s="18" customFormat="1" x14ac:dyDescent="0.3">
      <c r="A7" s="15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x14ac:dyDescent="0.3">
      <c r="A8" s="30" t="s">
        <v>97</v>
      </c>
      <c r="B8" s="6">
        <v>250</v>
      </c>
      <c r="C8" s="6">
        <v>1</v>
      </c>
      <c r="D8" s="9">
        <v>52.9</v>
      </c>
      <c r="E8" s="9">
        <v>195.2</v>
      </c>
      <c r="F8" s="9">
        <v>6</v>
      </c>
      <c r="G8" s="9">
        <v>2.4</v>
      </c>
      <c r="H8" s="9">
        <v>11.9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4" customFormat="1" x14ac:dyDescent="0.3">
      <c r="A9" s="30"/>
      <c r="B9" s="7"/>
      <c r="C9" s="7">
        <f>C6</f>
        <v>1</v>
      </c>
      <c r="D9" s="10">
        <f>D8*D6</f>
        <v>52.9</v>
      </c>
      <c r="E9" s="10">
        <f t="shared" ref="E9:H9" si="20">E8*E6</f>
        <v>195.2</v>
      </c>
      <c r="F9" s="10">
        <f t="shared" si="20"/>
        <v>6</v>
      </c>
      <c r="G9" s="10">
        <f t="shared" si="20"/>
        <v>2.4</v>
      </c>
      <c r="H9" s="10">
        <f t="shared" si="20"/>
        <v>11.9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x14ac:dyDescent="0.3">
      <c r="A10" s="30" t="s">
        <v>96</v>
      </c>
      <c r="B10" s="6">
        <v>200</v>
      </c>
      <c r="C10" s="6">
        <v>1</v>
      </c>
      <c r="D10" s="9"/>
      <c r="E10" s="9"/>
      <c r="F10" s="9">
        <v>15</v>
      </c>
      <c r="G10" s="9"/>
      <c r="H10" s="9"/>
      <c r="I10" s="9">
        <v>204</v>
      </c>
      <c r="J10" s="9">
        <v>1</v>
      </c>
      <c r="K10" s="9">
        <v>7.8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4" customFormat="1" x14ac:dyDescent="0.3">
      <c r="A11" s="30"/>
      <c r="B11" s="7"/>
      <c r="C11" s="7">
        <f>C6</f>
        <v>1</v>
      </c>
      <c r="D11" s="10"/>
      <c r="E11" s="10"/>
      <c r="F11" s="10">
        <f>F10*F6</f>
        <v>15</v>
      </c>
      <c r="G11" s="10"/>
      <c r="H11" s="10"/>
      <c r="I11" s="10">
        <f>I10*I6</f>
        <v>204</v>
      </c>
      <c r="J11" s="10">
        <f t="shared" ref="J11:K11" si="21">J10*J6</f>
        <v>1</v>
      </c>
      <c r="K11" s="10">
        <f t="shared" si="21"/>
        <v>7.8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x14ac:dyDescent="0.3">
      <c r="A12" s="30" t="s">
        <v>7</v>
      </c>
      <c r="B12" s="6">
        <v>10</v>
      </c>
      <c r="C12" s="6">
        <v>1</v>
      </c>
      <c r="D12" s="9"/>
      <c r="E12" s="9"/>
      <c r="F12" s="9"/>
      <c r="G12" s="9"/>
      <c r="H12" s="9">
        <v>10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4" customFormat="1" x14ac:dyDescent="0.3">
      <c r="A13" s="30"/>
      <c r="B13" s="7"/>
      <c r="C13" s="7">
        <f>C6</f>
        <v>1</v>
      </c>
      <c r="D13" s="10"/>
      <c r="E13" s="10"/>
      <c r="F13" s="10"/>
      <c r="G13" s="10"/>
      <c r="H13" s="10">
        <f>H12*H6</f>
        <v>10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x14ac:dyDescent="0.3">
      <c r="A14" s="30" t="s">
        <v>23</v>
      </c>
      <c r="B14" s="6">
        <v>90</v>
      </c>
      <c r="C14" s="6">
        <v>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>
        <v>90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s="4" customFormat="1" x14ac:dyDescent="0.3">
      <c r="A15" s="30"/>
      <c r="B15" s="7"/>
      <c r="C15" s="7">
        <f>C6</f>
        <v>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 t="shared" ref="Q15" si="22">Q14*Q6</f>
        <v>90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s="18" customFormat="1" x14ac:dyDescent="0.3">
      <c r="A16" s="15" t="s">
        <v>12</v>
      </c>
      <c r="B16" s="16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x14ac:dyDescent="0.3">
      <c r="A17" s="30" t="s">
        <v>95</v>
      </c>
      <c r="B17" s="6">
        <v>250</v>
      </c>
      <c r="C17" s="6">
        <v>1</v>
      </c>
      <c r="D17" s="9"/>
      <c r="E17" s="9"/>
      <c r="F17" s="9"/>
      <c r="G17" s="9"/>
      <c r="H17" s="9"/>
      <c r="I17" s="9">
        <v>187.5</v>
      </c>
      <c r="J17" s="9"/>
      <c r="K17" s="9"/>
      <c r="L17" s="9">
        <v>100</v>
      </c>
      <c r="M17" s="9">
        <v>10</v>
      </c>
      <c r="N17" s="9">
        <v>15.6</v>
      </c>
      <c r="O17" s="9">
        <v>6</v>
      </c>
      <c r="P17" s="9">
        <v>2.5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s="4" customFormat="1" x14ac:dyDescent="0.3">
      <c r="A18" s="30"/>
      <c r="B18" s="7"/>
      <c r="C18" s="7">
        <f>C6</f>
        <v>1</v>
      </c>
      <c r="D18" s="10"/>
      <c r="E18" s="10"/>
      <c r="F18" s="10"/>
      <c r="G18" s="10"/>
      <c r="H18" s="10"/>
      <c r="I18" s="10">
        <f>I17*I6</f>
        <v>187.5</v>
      </c>
      <c r="J18" s="10"/>
      <c r="K18" s="10"/>
      <c r="L18" s="10">
        <f>L17*L6</f>
        <v>100</v>
      </c>
      <c r="M18" s="10">
        <f t="shared" ref="M18:P18" si="23">M17*M6</f>
        <v>10</v>
      </c>
      <c r="N18" s="10">
        <f t="shared" si="23"/>
        <v>15.6</v>
      </c>
      <c r="O18" s="10">
        <f t="shared" si="23"/>
        <v>6</v>
      </c>
      <c r="P18" s="10">
        <f t="shared" si="23"/>
        <v>2.5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x14ac:dyDescent="0.3">
      <c r="A19" s="30" t="s">
        <v>17</v>
      </c>
      <c r="B19" s="6">
        <v>100</v>
      </c>
      <c r="C19" s="6">
        <v>1</v>
      </c>
      <c r="D19" s="9"/>
      <c r="E19" s="9">
        <v>41.3</v>
      </c>
      <c r="F19" s="9"/>
      <c r="G19" s="9">
        <v>0.5</v>
      </c>
      <c r="H19" s="9">
        <v>7.5</v>
      </c>
      <c r="I19" s="9"/>
      <c r="J19" s="9"/>
      <c r="K19" s="9"/>
      <c r="L19" s="9"/>
      <c r="M19" s="9"/>
      <c r="N19" s="9"/>
      <c r="O19" s="9"/>
      <c r="P19" s="9"/>
      <c r="Q19" s="9">
        <v>9</v>
      </c>
      <c r="R19" s="9">
        <v>6.3</v>
      </c>
      <c r="S19" s="9">
        <v>87.9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s="4" customFormat="1" x14ac:dyDescent="0.3">
      <c r="A20" s="30"/>
      <c r="B20" s="7"/>
      <c r="C20" s="7">
        <f>C6</f>
        <v>1</v>
      </c>
      <c r="D20" s="10"/>
      <c r="E20" s="10">
        <f>E19*E6</f>
        <v>41.3</v>
      </c>
      <c r="F20" s="10"/>
      <c r="G20" s="10">
        <f>G19*G6</f>
        <v>0.5</v>
      </c>
      <c r="H20" s="10">
        <f>H19*H6</f>
        <v>7.5</v>
      </c>
      <c r="I20" s="10"/>
      <c r="J20" s="10"/>
      <c r="K20" s="10"/>
      <c r="L20" s="10"/>
      <c r="M20" s="10"/>
      <c r="N20" s="10"/>
      <c r="O20" s="10"/>
      <c r="P20" s="10"/>
      <c r="Q20" s="10">
        <f>Q19*Q6</f>
        <v>9</v>
      </c>
      <c r="R20" s="10">
        <f t="shared" ref="R20:S20" si="24">R19*R6</f>
        <v>6.3</v>
      </c>
      <c r="S20" s="10">
        <f t="shared" si="24"/>
        <v>87.9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x14ac:dyDescent="0.3">
      <c r="A21" s="30" t="s">
        <v>94</v>
      </c>
      <c r="B21" s="6">
        <v>180</v>
      </c>
      <c r="C21" s="6">
        <v>1</v>
      </c>
      <c r="D21" s="9"/>
      <c r="E21" s="9"/>
      <c r="F21" s="9"/>
      <c r="G21" s="9">
        <v>1.8</v>
      </c>
      <c r="H21" s="9">
        <v>4.4000000000000004</v>
      </c>
      <c r="I21" s="9">
        <v>140.5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>
        <v>43.9</v>
      </c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s="4" customFormat="1" x14ac:dyDescent="0.3">
      <c r="A22" s="30"/>
      <c r="B22" s="7"/>
      <c r="C22" s="7">
        <f>C6</f>
        <v>1</v>
      </c>
      <c r="D22" s="10"/>
      <c r="E22" s="10"/>
      <c r="F22" s="10"/>
      <c r="G22" s="10">
        <f>G21*G6</f>
        <v>1.8</v>
      </c>
      <c r="H22" s="10">
        <f t="shared" ref="H22:I22" si="25">H21*H6</f>
        <v>4.4000000000000004</v>
      </c>
      <c r="I22" s="10">
        <f t="shared" si="25"/>
        <v>140.5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>
        <f>T21*T6</f>
        <v>43.9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x14ac:dyDescent="0.3">
      <c r="A23" s="30" t="s">
        <v>93</v>
      </c>
      <c r="B23" s="6">
        <v>200</v>
      </c>
      <c r="C23" s="6">
        <v>1</v>
      </c>
      <c r="D23" s="9"/>
      <c r="E23" s="9"/>
      <c r="F23" s="9">
        <v>10</v>
      </c>
      <c r="G23" s="9"/>
      <c r="H23" s="9"/>
      <c r="I23" s="9">
        <v>172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>
        <v>0.2</v>
      </c>
      <c r="V23" s="9">
        <v>45.5</v>
      </c>
      <c r="W23" s="9"/>
      <c r="X23" s="9"/>
      <c r="Y23" s="9"/>
      <c r="Z23" s="9"/>
      <c r="AA23" s="9"/>
      <c r="AB23" s="9"/>
      <c r="AC23" s="9"/>
      <c r="AD23" s="9"/>
    </row>
    <row r="24" spans="1:30" s="4" customFormat="1" x14ac:dyDescent="0.3">
      <c r="A24" s="30"/>
      <c r="B24" s="7"/>
      <c r="C24" s="7">
        <f>C6</f>
        <v>1</v>
      </c>
      <c r="D24" s="10"/>
      <c r="E24" s="10"/>
      <c r="F24" s="10">
        <f>F23*F6</f>
        <v>10</v>
      </c>
      <c r="G24" s="10"/>
      <c r="H24" s="10"/>
      <c r="I24" s="10">
        <f>I23*I6</f>
        <v>172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>
        <f>U23*U6</f>
        <v>0.2</v>
      </c>
      <c r="V24" s="10">
        <f>V23*V6</f>
        <v>45.5</v>
      </c>
      <c r="W24" s="10"/>
      <c r="X24" s="10"/>
      <c r="Y24" s="10"/>
      <c r="Z24" s="10"/>
      <c r="AA24" s="10"/>
      <c r="AB24" s="10"/>
      <c r="AC24" s="10"/>
      <c r="AD24" s="10"/>
    </row>
    <row r="25" spans="1:30" x14ac:dyDescent="0.3">
      <c r="A25" s="30" t="s">
        <v>23</v>
      </c>
      <c r="B25" s="6">
        <v>50</v>
      </c>
      <c r="C25" s="6">
        <v>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>
        <v>50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s="14" customFormat="1" x14ac:dyDescent="0.3">
      <c r="A26" s="30"/>
      <c r="B26" s="12"/>
      <c r="C26" s="12">
        <f>C6</f>
        <v>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>
        <f>Q25*Q6</f>
        <v>50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x14ac:dyDescent="0.3">
      <c r="A27" s="30" t="s">
        <v>24</v>
      </c>
      <c r="B27" s="6">
        <v>50</v>
      </c>
      <c r="C27" s="6">
        <v>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>
        <v>50</v>
      </c>
      <c r="X27" s="9"/>
      <c r="Y27" s="9"/>
      <c r="Z27" s="9"/>
      <c r="AA27" s="9"/>
      <c r="AB27" s="9"/>
      <c r="AC27" s="9"/>
      <c r="AD27" s="9"/>
    </row>
    <row r="28" spans="1:30" s="4" customFormat="1" x14ac:dyDescent="0.3">
      <c r="A28" s="30"/>
      <c r="B28" s="7"/>
      <c r="C28" s="7">
        <f>C6</f>
        <v>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>
        <f>W27*W6</f>
        <v>50</v>
      </c>
      <c r="X28" s="10"/>
      <c r="Y28" s="10"/>
      <c r="Z28" s="10"/>
      <c r="AA28" s="10"/>
      <c r="AB28" s="10"/>
      <c r="AC28" s="10"/>
      <c r="AD28" s="10"/>
    </row>
    <row r="29" spans="1:30" s="18" customFormat="1" x14ac:dyDescent="0.3">
      <c r="A29" s="15" t="s">
        <v>25</v>
      </c>
      <c r="B29" s="16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x14ac:dyDescent="0.3">
      <c r="A30" s="30" t="s">
        <v>22</v>
      </c>
      <c r="B30" s="6">
        <v>100</v>
      </c>
      <c r="C30" s="6">
        <v>1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>
        <v>100</v>
      </c>
      <c r="W30" s="9"/>
      <c r="X30" s="9"/>
      <c r="Y30" s="9"/>
      <c r="Z30" s="9"/>
      <c r="AA30" s="9"/>
      <c r="AB30" s="9"/>
      <c r="AC30" s="9"/>
      <c r="AD30" s="9"/>
    </row>
    <row r="31" spans="1:30" s="14" customFormat="1" x14ac:dyDescent="0.3">
      <c r="A31" s="30"/>
      <c r="B31" s="12"/>
      <c r="C31" s="12">
        <f>C6</f>
        <v>1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>
        <f>V30*V6</f>
        <v>100</v>
      </c>
      <c r="W31" s="13"/>
      <c r="X31" s="13"/>
      <c r="Y31" s="13"/>
      <c r="Z31" s="13"/>
      <c r="AA31" s="13"/>
      <c r="AB31" s="13"/>
      <c r="AC31" s="13"/>
      <c r="AD31" s="13"/>
    </row>
    <row r="32" spans="1:30" x14ac:dyDescent="0.3">
      <c r="A32" s="30" t="s">
        <v>92</v>
      </c>
      <c r="B32" s="6">
        <v>65</v>
      </c>
      <c r="C32" s="6">
        <v>1</v>
      </c>
      <c r="D32" s="9"/>
      <c r="E32" s="9">
        <v>5.4</v>
      </c>
      <c r="F32" s="9">
        <v>4.5999999999999996</v>
      </c>
      <c r="G32" s="9">
        <v>0.5</v>
      </c>
      <c r="H32" s="9">
        <v>4.2</v>
      </c>
      <c r="I32" s="9">
        <v>18.600000000000001</v>
      </c>
      <c r="J32" s="9"/>
      <c r="K32" s="9"/>
      <c r="L32" s="9"/>
      <c r="M32" s="9"/>
      <c r="N32" s="9"/>
      <c r="O32" s="9"/>
      <c r="P32" s="9"/>
      <c r="Q32" s="9"/>
      <c r="R32" s="9">
        <v>1.4</v>
      </c>
      <c r="S32" s="9"/>
      <c r="T32" s="9"/>
      <c r="U32" s="9"/>
      <c r="V32" s="9"/>
      <c r="W32" s="9"/>
      <c r="X32" s="9">
        <v>46.4</v>
      </c>
      <c r="Y32" s="9">
        <v>1.4</v>
      </c>
      <c r="Z32" s="9">
        <v>2.4</v>
      </c>
      <c r="AA32" s="9"/>
      <c r="AB32" s="9"/>
      <c r="AC32" s="9"/>
      <c r="AD32" s="9"/>
    </row>
    <row r="33" spans="1:30" s="4" customFormat="1" x14ac:dyDescent="0.3">
      <c r="A33" s="30"/>
      <c r="B33" s="7"/>
      <c r="C33" s="7">
        <f>C6</f>
        <v>1</v>
      </c>
      <c r="D33" s="10"/>
      <c r="E33" s="10">
        <f>E32*E6</f>
        <v>5.4</v>
      </c>
      <c r="F33" s="10">
        <f t="shared" ref="F33:I33" si="26">F32*F6</f>
        <v>4.5999999999999996</v>
      </c>
      <c r="G33" s="10">
        <f t="shared" si="26"/>
        <v>0.5</v>
      </c>
      <c r="H33" s="10">
        <f t="shared" si="26"/>
        <v>4.2</v>
      </c>
      <c r="I33" s="10">
        <f t="shared" si="26"/>
        <v>18.600000000000001</v>
      </c>
      <c r="J33" s="10"/>
      <c r="K33" s="10"/>
      <c r="L33" s="10"/>
      <c r="M33" s="10"/>
      <c r="N33" s="10"/>
      <c r="O33" s="10"/>
      <c r="P33" s="10"/>
      <c r="Q33" s="10"/>
      <c r="R33" s="10">
        <f>R32*R6</f>
        <v>1.4</v>
      </c>
      <c r="S33" s="10"/>
      <c r="T33" s="10"/>
      <c r="U33" s="10"/>
      <c r="V33" s="10"/>
      <c r="W33" s="10"/>
      <c r="X33" s="10">
        <f>X32*X6</f>
        <v>46.4</v>
      </c>
      <c r="Y33" s="10">
        <f t="shared" ref="Y33:Z33" si="27">Y32*Y6</f>
        <v>1.4</v>
      </c>
      <c r="Z33" s="10">
        <f t="shared" si="27"/>
        <v>2.4</v>
      </c>
      <c r="AA33" s="10"/>
      <c r="AB33" s="10"/>
      <c r="AC33" s="10"/>
      <c r="AD33" s="10"/>
    </row>
    <row r="34" spans="1:30" x14ac:dyDescent="0.3">
      <c r="A34" s="30" t="s">
        <v>28</v>
      </c>
      <c r="B34" s="6">
        <v>200</v>
      </c>
      <c r="C34" s="6">
        <v>1</v>
      </c>
      <c r="D34" s="9"/>
      <c r="E34" s="9"/>
      <c r="F34" s="9">
        <v>10</v>
      </c>
      <c r="G34" s="9"/>
      <c r="H34" s="9"/>
      <c r="I34" s="9">
        <v>200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>
        <v>20</v>
      </c>
      <c r="AB34" s="9"/>
      <c r="AC34" s="9"/>
      <c r="AD34" s="9"/>
    </row>
    <row r="35" spans="1:30" s="4" customFormat="1" x14ac:dyDescent="0.3">
      <c r="A35" s="30"/>
      <c r="B35" s="7"/>
      <c r="C35" s="7">
        <f>C6</f>
        <v>1</v>
      </c>
      <c r="D35" s="10"/>
      <c r="E35" s="10"/>
      <c r="F35" s="10">
        <f t="shared" ref="F35:I35" si="28">F34*F6</f>
        <v>10</v>
      </c>
      <c r="G35" s="10"/>
      <c r="H35" s="10"/>
      <c r="I35" s="10">
        <f t="shared" si="28"/>
        <v>200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>
        <f>AA34*AA6</f>
        <v>20</v>
      </c>
      <c r="AB35" s="10"/>
      <c r="AC35" s="10"/>
      <c r="AD35" s="10"/>
    </row>
    <row r="36" spans="1:30" s="18" customFormat="1" x14ac:dyDescent="0.3">
      <c r="A36" s="15" t="s">
        <v>30</v>
      </c>
      <c r="B36" s="16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x14ac:dyDescent="0.3">
      <c r="A37" s="30" t="s">
        <v>91</v>
      </c>
      <c r="B37" s="6">
        <v>100</v>
      </c>
      <c r="C37" s="6">
        <v>1</v>
      </c>
      <c r="D37" s="9"/>
      <c r="E37" s="9"/>
      <c r="F37" s="9"/>
      <c r="G37" s="9">
        <v>0.5</v>
      </c>
      <c r="H37" s="9"/>
      <c r="I37" s="9"/>
      <c r="J37" s="9"/>
      <c r="K37" s="9"/>
      <c r="L37" s="9"/>
      <c r="M37" s="9"/>
      <c r="N37" s="9"/>
      <c r="O37" s="9"/>
      <c r="P37" s="9">
        <v>6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>
        <v>121.7</v>
      </c>
      <c r="AC37" s="9"/>
      <c r="AD37" s="9"/>
    </row>
    <row r="38" spans="1:30" s="4" customFormat="1" x14ac:dyDescent="0.3">
      <c r="A38" s="30"/>
      <c r="B38" s="7"/>
      <c r="C38" s="7">
        <f>C6</f>
        <v>1</v>
      </c>
      <c r="D38" s="10"/>
      <c r="E38" s="10"/>
      <c r="F38" s="10"/>
      <c r="G38" s="10">
        <f>G37*G6</f>
        <v>0.5</v>
      </c>
      <c r="H38" s="10"/>
      <c r="I38" s="10"/>
      <c r="J38" s="10"/>
      <c r="K38" s="10"/>
      <c r="L38" s="10"/>
      <c r="M38" s="10"/>
      <c r="N38" s="10"/>
      <c r="O38" s="10"/>
      <c r="P38" s="10">
        <f>P37*P6</f>
        <v>6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>
        <f>AB37*AB6</f>
        <v>121.7</v>
      </c>
      <c r="AC38" s="10"/>
      <c r="AD38" s="10"/>
    </row>
    <row r="39" spans="1:30" x14ac:dyDescent="0.3">
      <c r="A39" s="30" t="s">
        <v>90</v>
      </c>
      <c r="B39" s="6">
        <v>100</v>
      </c>
      <c r="C39" s="6">
        <v>1</v>
      </c>
      <c r="D39" s="9"/>
      <c r="E39" s="9"/>
      <c r="F39" s="9"/>
      <c r="G39" s="9"/>
      <c r="H39" s="9">
        <v>5.9</v>
      </c>
      <c r="I39" s="9">
        <v>23.5</v>
      </c>
      <c r="J39" s="9"/>
      <c r="K39" s="9"/>
      <c r="L39" s="9"/>
      <c r="M39" s="9"/>
      <c r="N39" s="9">
        <v>50.2</v>
      </c>
      <c r="O39" s="9">
        <v>5.6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>
        <v>94.1</v>
      </c>
      <c r="AD39" s="9"/>
    </row>
    <row r="40" spans="1:30" s="4" customFormat="1" x14ac:dyDescent="0.3">
      <c r="A40" s="30"/>
      <c r="B40" s="7"/>
      <c r="C40" s="7">
        <f>C6</f>
        <v>1</v>
      </c>
      <c r="D40" s="10"/>
      <c r="E40" s="10"/>
      <c r="F40" s="10"/>
      <c r="G40" s="10"/>
      <c r="H40" s="10">
        <f>H39*H6</f>
        <v>5.9</v>
      </c>
      <c r="I40" s="10">
        <f t="shared" ref="I40:O40" si="29">I39*I6</f>
        <v>23.5</v>
      </c>
      <c r="J40" s="10"/>
      <c r="K40" s="10"/>
      <c r="L40" s="10"/>
      <c r="M40" s="10"/>
      <c r="N40" s="10">
        <f t="shared" si="29"/>
        <v>50.2</v>
      </c>
      <c r="O40" s="10">
        <f t="shared" si="29"/>
        <v>5.6</v>
      </c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>
        <f>AC39*AC6</f>
        <v>94.1</v>
      </c>
      <c r="AD40" s="10"/>
    </row>
    <row r="41" spans="1:30" x14ac:dyDescent="0.3">
      <c r="A41" s="30" t="s">
        <v>89</v>
      </c>
      <c r="B41" s="6">
        <v>180</v>
      </c>
      <c r="C41" s="6">
        <v>1</v>
      </c>
      <c r="D41" s="9"/>
      <c r="E41" s="9">
        <v>28.8</v>
      </c>
      <c r="F41" s="9"/>
      <c r="G41" s="9">
        <v>1.1000000000000001</v>
      </c>
      <c r="H41" s="9">
        <v>8.1</v>
      </c>
      <c r="I41" s="9">
        <v>106.6</v>
      </c>
      <c r="J41" s="9"/>
      <c r="K41" s="9"/>
      <c r="L41" s="9">
        <v>202.8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s="14" customFormat="1" x14ac:dyDescent="0.3">
      <c r="A42" s="30"/>
      <c r="B42" s="12"/>
      <c r="C42" s="12">
        <f>C6</f>
        <v>1</v>
      </c>
      <c r="D42" s="13"/>
      <c r="E42" s="13">
        <f>E41*E6</f>
        <v>28.8</v>
      </c>
      <c r="F42" s="13"/>
      <c r="G42" s="13">
        <f t="shared" ref="G42:I42" si="30">G41*G6</f>
        <v>1.1000000000000001</v>
      </c>
      <c r="H42" s="13">
        <f t="shared" si="30"/>
        <v>8.1</v>
      </c>
      <c r="I42" s="13">
        <f t="shared" si="30"/>
        <v>106.6</v>
      </c>
      <c r="J42" s="13"/>
      <c r="K42" s="13"/>
      <c r="L42" s="13">
        <f t="shared" ref="L42" si="31">L41*L6</f>
        <v>202.8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x14ac:dyDescent="0.3">
      <c r="A43" s="30" t="s">
        <v>88</v>
      </c>
      <c r="B43" s="6">
        <v>200</v>
      </c>
      <c r="C43" s="6">
        <v>1</v>
      </c>
      <c r="D43" s="9"/>
      <c r="E43" s="9"/>
      <c r="F43" s="9">
        <v>10</v>
      </c>
      <c r="G43" s="9"/>
      <c r="H43" s="9"/>
      <c r="I43" s="9">
        <v>204</v>
      </c>
      <c r="J43" s="9">
        <v>1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s="14" customFormat="1" x14ac:dyDescent="0.3">
      <c r="A44" s="30"/>
      <c r="B44" s="12"/>
      <c r="C44" s="12">
        <f>C6</f>
        <v>1</v>
      </c>
      <c r="D44" s="13"/>
      <c r="E44" s="13"/>
      <c r="F44" s="13">
        <f>F43*F6</f>
        <v>10</v>
      </c>
      <c r="G44" s="13"/>
      <c r="H44" s="13"/>
      <c r="I44" s="13">
        <f t="shared" ref="I44:J44" si="32">I43*I6</f>
        <v>204</v>
      </c>
      <c r="J44" s="13">
        <f t="shared" si="32"/>
        <v>1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x14ac:dyDescent="0.3">
      <c r="A45" s="30" t="s">
        <v>24</v>
      </c>
      <c r="B45" s="6">
        <v>50</v>
      </c>
      <c r="C45" s="6">
        <v>1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>
        <v>50</v>
      </c>
      <c r="X45" s="9"/>
      <c r="Y45" s="9"/>
      <c r="Z45" s="9"/>
      <c r="AA45" s="9"/>
      <c r="AB45" s="9"/>
      <c r="AC45" s="9"/>
      <c r="AD45" s="9"/>
    </row>
    <row r="46" spans="1:30" s="14" customFormat="1" x14ac:dyDescent="0.3">
      <c r="A46" s="30"/>
      <c r="B46" s="7"/>
      <c r="C46" s="12">
        <f>C6</f>
        <v>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>
        <f>W45*W6</f>
        <v>50</v>
      </c>
      <c r="X46" s="13"/>
      <c r="Y46" s="13"/>
      <c r="Z46" s="13"/>
      <c r="AA46" s="13"/>
      <c r="AB46" s="13"/>
      <c r="AC46" s="13"/>
      <c r="AD46" s="13"/>
    </row>
    <row r="47" spans="1:30" x14ac:dyDescent="0.3">
      <c r="A47" s="30" t="s">
        <v>87</v>
      </c>
      <c r="B47" s="6">
        <v>180</v>
      </c>
      <c r="C47" s="6">
        <v>1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>
        <v>180</v>
      </c>
    </row>
    <row r="48" spans="1:30" s="4" customFormat="1" x14ac:dyDescent="0.3">
      <c r="A48" s="30"/>
      <c r="B48" s="7"/>
      <c r="C48" s="7">
        <f>C6</f>
        <v>1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>
        <f>AD47*AD6</f>
        <v>180</v>
      </c>
    </row>
    <row r="49" spans="1:30" x14ac:dyDescent="0.3">
      <c r="A49" s="5" t="s">
        <v>33</v>
      </c>
      <c r="B49" s="6"/>
      <c r="C49" s="6"/>
      <c r="D49" s="11">
        <f>D9+D11+D13+D15+D18+D20+D22+D24+D26+D28+D31+D33+D35+D38+D40+D42+D44+D46+D48</f>
        <v>52.9</v>
      </c>
      <c r="E49" s="11">
        <f t="shared" ref="E49:AD49" si="33">E9+E11+E13+E15+E18+E20+E22+E24+E26+E28+E31+E33+E35+E38+E40+E42+E44+E46+E48</f>
        <v>270.7</v>
      </c>
      <c r="F49" s="11">
        <f t="shared" si="33"/>
        <v>55.6</v>
      </c>
      <c r="G49" s="11">
        <f t="shared" si="33"/>
        <v>6.8000000000000007</v>
      </c>
      <c r="H49" s="11">
        <f t="shared" si="33"/>
        <v>52</v>
      </c>
      <c r="I49" s="11">
        <f t="shared" si="33"/>
        <v>1256.7</v>
      </c>
      <c r="J49" s="11">
        <f t="shared" si="33"/>
        <v>2</v>
      </c>
      <c r="K49" s="11">
        <f t="shared" si="33"/>
        <v>7.8</v>
      </c>
      <c r="L49" s="11">
        <f t="shared" si="33"/>
        <v>302.8</v>
      </c>
      <c r="M49" s="11">
        <f t="shared" si="33"/>
        <v>10</v>
      </c>
      <c r="N49" s="11">
        <f t="shared" si="33"/>
        <v>65.8</v>
      </c>
      <c r="O49" s="11">
        <f t="shared" si="33"/>
        <v>11.6</v>
      </c>
      <c r="P49" s="11">
        <f t="shared" si="33"/>
        <v>8.5</v>
      </c>
      <c r="Q49" s="11">
        <f>Q9+Q11+Q13+Q15+Q18+Q20+Q22+Q24+Q26+Q28+Q31+Q33+Q35+Q38+Q40+Q42+Q44+Q46+Q48</f>
        <v>149</v>
      </c>
      <c r="R49" s="11">
        <f t="shared" si="33"/>
        <v>7.6999999999999993</v>
      </c>
      <c r="S49" s="11">
        <f t="shared" si="33"/>
        <v>87.9</v>
      </c>
      <c r="T49" s="11">
        <f t="shared" si="33"/>
        <v>43.9</v>
      </c>
      <c r="U49" s="11">
        <f t="shared" si="33"/>
        <v>0.2</v>
      </c>
      <c r="V49" s="11">
        <f t="shared" si="33"/>
        <v>145.5</v>
      </c>
      <c r="W49" s="11">
        <f t="shared" si="33"/>
        <v>100</v>
      </c>
      <c r="X49" s="11">
        <f t="shared" si="33"/>
        <v>46.4</v>
      </c>
      <c r="Y49" s="11">
        <f t="shared" si="33"/>
        <v>1.4</v>
      </c>
      <c r="Z49" s="11">
        <f t="shared" si="33"/>
        <v>2.4</v>
      </c>
      <c r="AA49" s="11">
        <f t="shared" si="33"/>
        <v>20</v>
      </c>
      <c r="AB49" s="11">
        <f t="shared" si="33"/>
        <v>121.7</v>
      </c>
      <c r="AC49" s="11">
        <f t="shared" si="33"/>
        <v>94.1</v>
      </c>
      <c r="AD49" s="11">
        <f t="shared" si="33"/>
        <v>180</v>
      </c>
    </row>
    <row r="50" spans="1:30" x14ac:dyDescent="0.3">
      <c r="A50" s="5" t="s">
        <v>106</v>
      </c>
      <c r="B50" s="8"/>
      <c r="C50" s="8"/>
      <c r="D50" s="23">
        <f>D49/1000</f>
        <v>5.2899999999999996E-2</v>
      </c>
      <c r="E50" s="23">
        <f t="shared" ref="E50:AD50" si="34">E49/1000</f>
        <v>0.2707</v>
      </c>
      <c r="F50" s="23">
        <f t="shared" si="34"/>
        <v>5.5600000000000004E-2</v>
      </c>
      <c r="G50" s="23">
        <f t="shared" si="34"/>
        <v>6.8000000000000005E-3</v>
      </c>
      <c r="H50" s="23">
        <f t="shared" si="34"/>
        <v>5.1999999999999998E-2</v>
      </c>
      <c r="I50" s="23">
        <f t="shared" si="34"/>
        <v>1.2567000000000002</v>
      </c>
      <c r="J50" s="23">
        <f t="shared" si="34"/>
        <v>2E-3</v>
      </c>
      <c r="K50" s="23">
        <f t="shared" si="34"/>
        <v>7.7999999999999996E-3</v>
      </c>
      <c r="L50" s="23">
        <f t="shared" si="34"/>
        <v>0.30280000000000001</v>
      </c>
      <c r="M50" s="23">
        <f t="shared" si="34"/>
        <v>0.01</v>
      </c>
      <c r="N50" s="23">
        <f t="shared" si="34"/>
        <v>6.5799999999999997E-2</v>
      </c>
      <c r="O50" s="23">
        <f t="shared" si="34"/>
        <v>1.1599999999999999E-2</v>
      </c>
      <c r="P50" s="23">
        <f t="shared" si="34"/>
        <v>8.5000000000000006E-3</v>
      </c>
      <c r="Q50" s="23">
        <f t="shared" si="34"/>
        <v>0.14899999999999999</v>
      </c>
      <c r="R50" s="23">
        <f t="shared" si="34"/>
        <v>7.6999999999999994E-3</v>
      </c>
      <c r="S50" s="23">
        <f t="shared" si="34"/>
        <v>8.7900000000000006E-2</v>
      </c>
      <c r="T50" s="23">
        <f t="shared" si="34"/>
        <v>4.3900000000000002E-2</v>
      </c>
      <c r="U50" s="23">
        <f t="shared" si="34"/>
        <v>2.0000000000000001E-4</v>
      </c>
      <c r="V50" s="23">
        <f t="shared" si="34"/>
        <v>0.14549999999999999</v>
      </c>
      <c r="W50" s="23">
        <f t="shared" si="34"/>
        <v>0.1</v>
      </c>
      <c r="X50" s="23">
        <f t="shared" si="34"/>
        <v>4.6399999999999997E-2</v>
      </c>
      <c r="Y50" s="23">
        <f t="shared" si="34"/>
        <v>1.4E-3</v>
      </c>
      <c r="Z50" s="23">
        <f t="shared" si="34"/>
        <v>2.3999999999999998E-3</v>
      </c>
      <c r="AA50" s="23">
        <f t="shared" si="34"/>
        <v>0.02</v>
      </c>
      <c r="AB50" s="23">
        <f t="shared" si="34"/>
        <v>0.1217</v>
      </c>
      <c r="AC50" s="23">
        <f t="shared" si="34"/>
        <v>9.4099999999999989E-2</v>
      </c>
      <c r="AD50" s="23">
        <f t="shared" si="34"/>
        <v>0.18</v>
      </c>
    </row>
    <row r="51" spans="1:30" ht="57.6" x14ac:dyDescent="0.3">
      <c r="D51" s="3" t="s">
        <v>3</v>
      </c>
      <c r="E51" s="3" t="s">
        <v>4</v>
      </c>
      <c r="F51" s="3" t="s">
        <v>5</v>
      </c>
      <c r="G51" s="3" t="s">
        <v>6</v>
      </c>
      <c r="H51" s="3" t="s">
        <v>7</v>
      </c>
      <c r="I51" s="3" t="s">
        <v>8</v>
      </c>
      <c r="J51" s="3" t="s">
        <v>9</v>
      </c>
      <c r="K51" s="3" t="s">
        <v>10</v>
      </c>
      <c r="L51" s="3" t="s">
        <v>13</v>
      </c>
      <c r="M51" s="3" t="s">
        <v>99</v>
      </c>
      <c r="N51" s="3" t="s">
        <v>14</v>
      </c>
      <c r="O51" s="3" t="s">
        <v>15</v>
      </c>
      <c r="P51" s="3" t="s">
        <v>16</v>
      </c>
      <c r="Q51" s="3" t="s">
        <v>100</v>
      </c>
      <c r="R51" s="3" t="s">
        <v>18</v>
      </c>
      <c r="S51" s="3" t="s">
        <v>19</v>
      </c>
      <c r="T51" s="3" t="s">
        <v>20</v>
      </c>
      <c r="U51" s="3" t="s">
        <v>21</v>
      </c>
      <c r="V51" s="3" t="s">
        <v>22</v>
      </c>
      <c r="W51" s="3" t="s">
        <v>101</v>
      </c>
      <c r="X51" s="3" t="s">
        <v>102</v>
      </c>
      <c r="Y51" s="3" t="s">
        <v>26</v>
      </c>
      <c r="Z51" s="3" t="s">
        <v>27</v>
      </c>
      <c r="AA51" s="3" t="s">
        <v>29</v>
      </c>
      <c r="AB51" s="3" t="s">
        <v>31</v>
      </c>
      <c r="AC51" s="3" t="s">
        <v>103</v>
      </c>
      <c r="AD51" s="3" t="s">
        <v>104</v>
      </c>
    </row>
    <row r="52" spans="1:30" x14ac:dyDescent="0.3">
      <c r="R52" s="25">
        <f>R50/0.04</f>
        <v>0.19249999999999998</v>
      </c>
    </row>
    <row r="53" spans="1:30" x14ac:dyDescent="0.3">
      <c r="A53" s="1" t="s">
        <v>107</v>
      </c>
      <c r="R53" s="24" t="s">
        <v>108</v>
      </c>
    </row>
  </sheetData>
  <mergeCells count="20">
    <mergeCell ref="A47:A48"/>
    <mergeCell ref="A34:A35"/>
    <mergeCell ref="A37:A38"/>
    <mergeCell ref="A39:A40"/>
    <mergeCell ref="A41:A42"/>
    <mergeCell ref="A43:A44"/>
    <mergeCell ref="A45:A46"/>
    <mergeCell ref="A4:H4"/>
    <mergeCell ref="A32:A33"/>
    <mergeCell ref="A8:A9"/>
    <mergeCell ref="A10:A11"/>
    <mergeCell ref="A12:A13"/>
    <mergeCell ref="A14:A15"/>
    <mergeCell ref="A17:A18"/>
    <mergeCell ref="A19:A20"/>
    <mergeCell ref="A21:A22"/>
    <mergeCell ref="A23:A24"/>
    <mergeCell ref="A25:A26"/>
    <mergeCell ref="A27:A28"/>
    <mergeCell ref="A30:A31"/>
  </mergeCells>
  <pageMargins left="0.25" right="0.25" top="0.75" bottom="0.75" header="0.3" footer="0.3"/>
  <pageSetup paperSize="9" scale="49" fitToHeight="0" orientation="landscape" r:id="rId1"/>
  <colBreaks count="1" manualBreakCount="1">
    <brk id="3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view="pageBreakPreview" zoomScale="60" zoomScaleNormal="100" workbookViewId="0">
      <pane ySplit="6" topLeftCell="A7" activePane="bottomLeft" state="frozen"/>
      <selection pane="bottomLeft" activeCell="AF49" sqref="AF49"/>
    </sheetView>
  </sheetViews>
  <sheetFormatPr defaultRowHeight="14.4" x14ac:dyDescent="0.3"/>
  <cols>
    <col min="1" max="1" width="30.6640625" style="1" customWidth="1"/>
    <col min="2" max="2" width="7.6640625" customWidth="1"/>
  </cols>
  <sheetData>
    <row r="1" spans="1:33" x14ac:dyDescent="0.3">
      <c r="C1" s="2"/>
    </row>
    <row r="2" spans="1:33" ht="18" x14ac:dyDescent="0.35">
      <c r="O2" s="26" t="s">
        <v>110</v>
      </c>
    </row>
    <row r="4" spans="1:33" ht="18" x14ac:dyDescent="0.35">
      <c r="A4" s="29" t="s">
        <v>205</v>
      </c>
      <c r="B4" s="29"/>
      <c r="C4" s="29"/>
      <c r="D4" s="29"/>
      <c r="E4" s="29"/>
      <c r="F4" s="29"/>
      <c r="G4" s="29"/>
      <c r="H4" s="29"/>
      <c r="AB4" s="26" t="s">
        <v>109</v>
      </c>
    </row>
    <row r="5" spans="1:33" s="3" customFormat="1" ht="57.6" x14ac:dyDescent="0.3">
      <c r="A5" s="3" t="s">
        <v>0</v>
      </c>
      <c r="B5" s="3" t="s">
        <v>1</v>
      </c>
      <c r="C5" s="3" t="s">
        <v>98</v>
      </c>
      <c r="D5" s="3" t="s">
        <v>68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67</v>
      </c>
      <c r="K5" s="3" t="s">
        <v>47</v>
      </c>
      <c r="L5" s="3" t="s">
        <v>15</v>
      </c>
      <c r="M5" s="3" t="s">
        <v>13</v>
      </c>
      <c r="N5" s="3" t="s">
        <v>16</v>
      </c>
      <c r="O5" s="3" t="s">
        <v>18</v>
      </c>
      <c r="P5" s="3" t="s">
        <v>14</v>
      </c>
      <c r="Q5" s="3" t="s">
        <v>102</v>
      </c>
      <c r="R5" s="3" t="s">
        <v>144</v>
      </c>
      <c r="S5" s="3" t="s">
        <v>44</v>
      </c>
      <c r="T5" s="3" t="s">
        <v>39</v>
      </c>
      <c r="U5" s="3" t="s">
        <v>41</v>
      </c>
      <c r="V5" s="3" t="s">
        <v>100</v>
      </c>
      <c r="W5" s="3" t="s">
        <v>111</v>
      </c>
      <c r="X5" s="3" t="s">
        <v>26</v>
      </c>
      <c r="Y5" s="3" t="s">
        <v>55</v>
      </c>
      <c r="Z5" s="3" t="s">
        <v>222</v>
      </c>
      <c r="AA5" s="3" t="s">
        <v>19</v>
      </c>
      <c r="AB5" s="3" t="s">
        <v>56</v>
      </c>
      <c r="AC5" s="3" t="s">
        <v>20</v>
      </c>
      <c r="AD5" s="3" t="s">
        <v>9</v>
      </c>
      <c r="AE5" s="3" t="s">
        <v>10</v>
      </c>
      <c r="AF5" s="3" t="s">
        <v>223</v>
      </c>
      <c r="AG5" s="3" t="s">
        <v>29</v>
      </c>
    </row>
    <row r="6" spans="1:33" s="21" customFormat="1" x14ac:dyDescent="0.3">
      <c r="A6" s="22" t="s">
        <v>105</v>
      </c>
      <c r="B6" s="20"/>
      <c r="C6" s="20">
        <v>1</v>
      </c>
      <c r="D6" s="20">
        <f>C6</f>
        <v>1</v>
      </c>
      <c r="E6" s="20">
        <f t="shared" ref="E6:K6" si="0">D6</f>
        <v>1</v>
      </c>
      <c r="F6" s="20">
        <f t="shared" si="0"/>
        <v>1</v>
      </c>
      <c r="G6" s="20">
        <f t="shared" si="0"/>
        <v>1</v>
      </c>
      <c r="H6" s="20">
        <f t="shared" si="0"/>
        <v>1</v>
      </c>
      <c r="I6" s="20">
        <f t="shared" si="0"/>
        <v>1</v>
      </c>
      <c r="J6" s="20">
        <f t="shared" si="0"/>
        <v>1</v>
      </c>
      <c r="K6" s="20">
        <f t="shared" si="0"/>
        <v>1</v>
      </c>
      <c r="L6" s="20">
        <f t="shared" ref="L6" si="1">K6</f>
        <v>1</v>
      </c>
      <c r="M6" s="20">
        <f t="shared" ref="M6" si="2">L6</f>
        <v>1</v>
      </c>
      <c r="N6" s="20">
        <f t="shared" ref="N6" si="3">M6</f>
        <v>1</v>
      </c>
      <c r="O6" s="20">
        <f t="shared" ref="O6" si="4">N6</f>
        <v>1</v>
      </c>
      <c r="P6" s="20">
        <f t="shared" ref="P6" si="5">O6</f>
        <v>1</v>
      </c>
      <c r="Q6" s="20">
        <f t="shared" ref="Q6" si="6">P6</f>
        <v>1</v>
      </c>
      <c r="R6" s="20">
        <f t="shared" ref="R6" si="7">Q6</f>
        <v>1</v>
      </c>
      <c r="S6" s="20">
        <f t="shared" ref="S6" si="8">R6</f>
        <v>1</v>
      </c>
      <c r="T6" s="20">
        <f t="shared" ref="T6" si="9">S6</f>
        <v>1</v>
      </c>
      <c r="U6" s="20">
        <f t="shared" ref="U6" si="10">T6</f>
        <v>1</v>
      </c>
      <c r="V6" s="20">
        <f t="shared" ref="V6" si="11">U6</f>
        <v>1</v>
      </c>
      <c r="W6" s="20">
        <f t="shared" ref="W6" si="12">V6</f>
        <v>1</v>
      </c>
      <c r="X6" s="20">
        <f t="shared" ref="X6" si="13">W6</f>
        <v>1</v>
      </c>
      <c r="Y6" s="20">
        <f t="shared" ref="Y6" si="14">X6</f>
        <v>1</v>
      </c>
      <c r="Z6" s="20">
        <f t="shared" ref="Z6" si="15">Y6</f>
        <v>1</v>
      </c>
      <c r="AA6" s="20">
        <f t="shared" ref="AA6" si="16">Z6</f>
        <v>1</v>
      </c>
      <c r="AB6" s="20">
        <f t="shared" ref="AB6" si="17">AA6</f>
        <v>1</v>
      </c>
      <c r="AC6" s="20">
        <f t="shared" ref="AC6" si="18">AB6</f>
        <v>1</v>
      </c>
      <c r="AD6" s="20">
        <f t="shared" ref="AD6" si="19">AC6</f>
        <v>1</v>
      </c>
      <c r="AE6" s="20">
        <f t="shared" ref="AE6" si="20">AD6</f>
        <v>1</v>
      </c>
      <c r="AF6" s="20">
        <f t="shared" ref="AF6" si="21">AE6</f>
        <v>1</v>
      </c>
      <c r="AG6" s="20">
        <f t="shared" ref="AG6" si="22">AF6</f>
        <v>1</v>
      </c>
    </row>
    <row r="7" spans="1:33" s="18" customFormat="1" x14ac:dyDescent="0.3">
      <c r="A7" s="15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x14ac:dyDescent="0.3">
      <c r="A8" s="30" t="s">
        <v>136</v>
      </c>
      <c r="B8" s="6">
        <v>250</v>
      </c>
      <c r="C8" s="6">
        <v>1</v>
      </c>
      <c r="D8" s="9">
        <v>59.5</v>
      </c>
      <c r="E8" s="9">
        <v>119</v>
      </c>
      <c r="F8" s="9">
        <v>6</v>
      </c>
      <c r="G8" s="9">
        <v>2.4</v>
      </c>
      <c r="H8" s="9">
        <v>11.9</v>
      </c>
      <c r="I8" s="9">
        <v>71.400000000000006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4" customFormat="1" x14ac:dyDescent="0.3">
      <c r="A9" s="30"/>
      <c r="B9" s="7"/>
      <c r="C9" s="7">
        <f>C6</f>
        <v>1</v>
      </c>
      <c r="D9" s="10">
        <f>D8*D6</f>
        <v>59.5</v>
      </c>
      <c r="E9" s="10">
        <f t="shared" ref="E9:I9" si="23">E8*E6</f>
        <v>119</v>
      </c>
      <c r="F9" s="10">
        <f t="shared" si="23"/>
        <v>6</v>
      </c>
      <c r="G9" s="10">
        <f t="shared" si="23"/>
        <v>2.4</v>
      </c>
      <c r="H9" s="10">
        <f t="shared" si="23"/>
        <v>11.9</v>
      </c>
      <c r="I9" s="10">
        <f t="shared" si="23"/>
        <v>71.400000000000006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x14ac:dyDescent="0.3">
      <c r="A10" s="30" t="s">
        <v>137</v>
      </c>
      <c r="B10" s="6">
        <v>200</v>
      </c>
      <c r="C10" s="6">
        <v>1</v>
      </c>
      <c r="D10" s="9"/>
      <c r="E10" s="9">
        <v>100</v>
      </c>
      <c r="F10" s="9">
        <v>10</v>
      </c>
      <c r="G10" s="9"/>
      <c r="H10" s="9"/>
      <c r="I10" s="9">
        <v>110</v>
      </c>
      <c r="J10" s="9">
        <v>4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4" customFormat="1" x14ac:dyDescent="0.3">
      <c r="A11" s="30"/>
      <c r="B11" s="7"/>
      <c r="C11" s="7">
        <f>C6</f>
        <v>1</v>
      </c>
      <c r="D11" s="10"/>
      <c r="E11" s="10">
        <f>E10*E6</f>
        <v>100</v>
      </c>
      <c r="F11" s="10">
        <f>F10*F6</f>
        <v>10</v>
      </c>
      <c r="G11" s="10"/>
      <c r="H11" s="10"/>
      <c r="I11" s="10">
        <f>I10*I6</f>
        <v>110</v>
      </c>
      <c r="J11" s="10">
        <f>J10*J6</f>
        <v>4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3">
      <c r="A12" s="30" t="s">
        <v>36</v>
      </c>
      <c r="B12" s="6">
        <v>10</v>
      </c>
      <c r="C12" s="6">
        <v>1</v>
      </c>
      <c r="D12" s="9"/>
      <c r="E12" s="9"/>
      <c r="F12" s="9"/>
      <c r="G12" s="9"/>
      <c r="H12" s="9"/>
      <c r="I12" s="9"/>
      <c r="J12" s="9"/>
      <c r="K12" s="9">
        <v>10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4" customFormat="1" x14ac:dyDescent="0.3">
      <c r="A13" s="30"/>
      <c r="B13" s="7"/>
      <c r="C13" s="7">
        <f>C6</f>
        <v>1</v>
      </c>
      <c r="D13" s="10"/>
      <c r="E13" s="10"/>
      <c r="F13" s="10"/>
      <c r="G13" s="10"/>
      <c r="H13" s="10"/>
      <c r="I13" s="10"/>
      <c r="J13" s="10"/>
      <c r="K13" s="10">
        <f>K12*K6</f>
        <v>10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x14ac:dyDescent="0.3">
      <c r="A14" s="30" t="s">
        <v>23</v>
      </c>
      <c r="B14" s="6">
        <v>90</v>
      </c>
      <c r="C14" s="6">
        <v>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>
        <v>90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s="4" customFormat="1" x14ac:dyDescent="0.3">
      <c r="A15" s="30"/>
      <c r="B15" s="7"/>
      <c r="C15" s="7">
        <f>C6</f>
        <v>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>
        <f t="shared" ref="V15" si="24">V14*V6</f>
        <v>90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s="18" customFormat="1" x14ac:dyDescent="0.3">
      <c r="A16" s="15" t="s">
        <v>12</v>
      </c>
      <c r="B16" s="16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x14ac:dyDescent="0.3">
      <c r="A17" s="30" t="s">
        <v>154</v>
      </c>
      <c r="B17" s="6">
        <v>250</v>
      </c>
      <c r="C17" s="6">
        <v>1</v>
      </c>
      <c r="D17" s="9"/>
      <c r="E17" s="9"/>
      <c r="F17" s="9"/>
      <c r="G17" s="9">
        <v>1.5</v>
      </c>
      <c r="H17" s="9"/>
      <c r="I17" s="9">
        <v>175</v>
      </c>
      <c r="J17" s="9"/>
      <c r="K17" s="9"/>
      <c r="L17" s="9">
        <v>11.9</v>
      </c>
      <c r="M17" s="9">
        <v>133.30000000000001</v>
      </c>
      <c r="N17" s="9">
        <v>2.5</v>
      </c>
      <c r="O17" s="9">
        <v>10</v>
      </c>
      <c r="P17" s="9">
        <v>13.3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s="4" customFormat="1" x14ac:dyDescent="0.3">
      <c r="A18" s="30"/>
      <c r="B18" s="7"/>
      <c r="C18" s="7">
        <f>C6</f>
        <v>1</v>
      </c>
      <c r="D18" s="10"/>
      <c r="E18" s="10"/>
      <c r="F18" s="10"/>
      <c r="G18" s="10">
        <f>G17*G6</f>
        <v>1.5</v>
      </c>
      <c r="H18" s="10"/>
      <c r="I18" s="10">
        <f>I17*I6</f>
        <v>175</v>
      </c>
      <c r="J18" s="10"/>
      <c r="K18" s="10"/>
      <c r="L18" s="10">
        <f>L17*L6</f>
        <v>11.9</v>
      </c>
      <c r="M18" s="10">
        <f t="shared" ref="M18:P18" si="25">M17*M6</f>
        <v>133.30000000000001</v>
      </c>
      <c r="N18" s="10">
        <f t="shared" si="25"/>
        <v>2.5</v>
      </c>
      <c r="O18" s="10">
        <f t="shared" si="25"/>
        <v>10</v>
      </c>
      <c r="P18" s="10">
        <f t="shared" si="25"/>
        <v>13.3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x14ac:dyDescent="0.3">
      <c r="A19" s="30" t="s">
        <v>178</v>
      </c>
      <c r="B19" s="6">
        <v>100</v>
      </c>
      <c r="C19" s="6">
        <v>1</v>
      </c>
      <c r="D19" s="9"/>
      <c r="E19" s="9"/>
      <c r="F19" s="9">
        <v>0.7</v>
      </c>
      <c r="G19" s="9"/>
      <c r="H19" s="9">
        <v>3</v>
      </c>
      <c r="I19" s="9">
        <v>50</v>
      </c>
      <c r="J19" s="9"/>
      <c r="K19" s="9"/>
      <c r="L19" s="9">
        <v>1.2</v>
      </c>
      <c r="M19" s="9"/>
      <c r="N19" s="9"/>
      <c r="O19" s="9"/>
      <c r="P19" s="9">
        <v>5</v>
      </c>
      <c r="Q19" s="9">
        <v>2.5</v>
      </c>
      <c r="R19" s="9">
        <v>5</v>
      </c>
      <c r="S19" s="9">
        <v>114.9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s="4" customFormat="1" x14ac:dyDescent="0.3">
      <c r="A20" s="30"/>
      <c r="B20" s="7"/>
      <c r="C20" s="7">
        <f>C6</f>
        <v>1</v>
      </c>
      <c r="D20" s="10"/>
      <c r="E20" s="10"/>
      <c r="F20" s="10">
        <f>F19*F6</f>
        <v>0.7</v>
      </c>
      <c r="G20" s="10"/>
      <c r="H20" s="10">
        <f t="shared" ref="H20:I20" si="26">H19*H6</f>
        <v>3</v>
      </c>
      <c r="I20" s="10">
        <f t="shared" si="26"/>
        <v>50</v>
      </c>
      <c r="J20" s="10"/>
      <c r="K20" s="10"/>
      <c r="L20" s="10">
        <f>L19*L6</f>
        <v>1.2</v>
      </c>
      <c r="M20" s="10"/>
      <c r="N20" s="10"/>
      <c r="O20" s="10"/>
      <c r="P20" s="10">
        <f>P19*P6</f>
        <v>5</v>
      </c>
      <c r="Q20" s="10">
        <f t="shared" ref="Q20:S20" si="27">Q19*Q6</f>
        <v>2.5</v>
      </c>
      <c r="R20" s="10">
        <f t="shared" si="27"/>
        <v>5</v>
      </c>
      <c r="S20" s="10">
        <f t="shared" si="27"/>
        <v>114.9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x14ac:dyDescent="0.3">
      <c r="A21" s="30" t="s">
        <v>125</v>
      </c>
      <c r="B21" s="6">
        <v>180</v>
      </c>
      <c r="C21" s="6">
        <v>1</v>
      </c>
      <c r="D21" s="9"/>
      <c r="E21" s="9"/>
      <c r="F21" s="9"/>
      <c r="G21" s="9">
        <v>3.9</v>
      </c>
      <c r="H21" s="9">
        <v>8.1</v>
      </c>
      <c r="I21" s="9">
        <v>132.30000000000001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>
        <v>64.3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s="4" customFormat="1" x14ac:dyDescent="0.3">
      <c r="A22" s="30"/>
      <c r="B22" s="7"/>
      <c r="C22" s="7">
        <f>C6</f>
        <v>1</v>
      </c>
      <c r="D22" s="10"/>
      <c r="E22" s="10"/>
      <c r="F22" s="10"/>
      <c r="G22" s="10">
        <f>G21*G6</f>
        <v>3.9</v>
      </c>
      <c r="H22" s="10">
        <f t="shared" ref="H22:I22" si="28">H21*H6</f>
        <v>8.1</v>
      </c>
      <c r="I22" s="10">
        <f t="shared" si="28"/>
        <v>132.30000000000001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>
        <f>T21*T6</f>
        <v>64.3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x14ac:dyDescent="0.3">
      <c r="A23" s="30" t="s">
        <v>118</v>
      </c>
      <c r="B23" s="6">
        <v>200</v>
      </c>
      <c r="C23" s="6">
        <v>1</v>
      </c>
      <c r="D23" s="9"/>
      <c r="E23" s="9"/>
      <c r="F23" s="9">
        <v>10</v>
      </c>
      <c r="G23" s="9"/>
      <c r="H23" s="9"/>
      <c r="I23" s="9">
        <v>140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>
        <v>50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s="4" customFormat="1" x14ac:dyDescent="0.3">
      <c r="A24" s="30"/>
      <c r="B24" s="7"/>
      <c r="C24" s="7">
        <f>C6</f>
        <v>1</v>
      </c>
      <c r="D24" s="10"/>
      <c r="E24" s="10"/>
      <c r="F24" s="10">
        <f>F23*F6</f>
        <v>10</v>
      </c>
      <c r="G24" s="10"/>
      <c r="H24" s="10"/>
      <c r="I24" s="10">
        <f>I23*I6</f>
        <v>140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>
        <f>U23*U6</f>
        <v>50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x14ac:dyDescent="0.3">
      <c r="A25" s="30" t="s">
        <v>23</v>
      </c>
      <c r="B25" s="6">
        <v>50</v>
      </c>
      <c r="C25" s="6">
        <v>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>
        <v>50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s="4" customFormat="1" x14ac:dyDescent="0.3">
      <c r="A26" s="30"/>
      <c r="B26" s="7"/>
      <c r="C26" s="7">
        <f>C6</f>
        <v>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>
        <f>V25*V6</f>
        <v>50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x14ac:dyDescent="0.3">
      <c r="A27" s="30" t="s">
        <v>24</v>
      </c>
      <c r="B27" s="6">
        <v>50</v>
      </c>
      <c r="C27" s="6">
        <v>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>
        <v>50</v>
      </c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s="4" customFormat="1" x14ac:dyDescent="0.3">
      <c r="A28" s="30"/>
      <c r="B28" s="7"/>
      <c r="C28" s="7">
        <f>C6</f>
        <v>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>
        <f>W27*W6</f>
        <v>50</v>
      </c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s="18" customFormat="1" x14ac:dyDescent="0.3">
      <c r="A29" s="15" t="s">
        <v>25</v>
      </c>
      <c r="B29" s="16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x14ac:dyDescent="0.3">
      <c r="A30" s="30" t="s">
        <v>81</v>
      </c>
      <c r="B30" s="6">
        <v>150</v>
      </c>
      <c r="C30" s="6">
        <v>1</v>
      </c>
      <c r="D30" s="9"/>
      <c r="E30" s="9"/>
      <c r="F30" s="9">
        <v>29.200000000000003</v>
      </c>
      <c r="G30" s="9">
        <v>1.6</v>
      </c>
      <c r="H30" s="9">
        <v>28</v>
      </c>
      <c r="I30" s="9">
        <v>39</v>
      </c>
      <c r="J30" s="9"/>
      <c r="K30" s="9"/>
      <c r="L30" s="9"/>
      <c r="M30" s="9"/>
      <c r="N30" s="9">
        <v>0.4</v>
      </c>
      <c r="O30" s="9">
        <v>12</v>
      </c>
      <c r="P30" s="9"/>
      <c r="Q30" s="9">
        <v>93</v>
      </c>
      <c r="R30" s="9"/>
      <c r="S30" s="9"/>
      <c r="T30" s="9"/>
      <c r="U30" s="9"/>
      <c r="V30" s="9"/>
      <c r="W30" s="9"/>
      <c r="X30" s="9">
        <v>3</v>
      </c>
      <c r="Y30" s="9"/>
      <c r="Z30" s="9"/>
      <c r="AA30" s="9"/>
      <c r="AB30" s="9"/>
      <c r="AC30" s="9"/>
      <c r="AD30" s="9"/>
      <c r="AE30" s="9"/>
      <c r="AF30" s="9"/>
      <c r="AG30" s="9"/>
    </row>
    <row r="31" spans="1:33" s="4" customFormat="1" x14ac:dyDescent="0.3">
      <c r="A31" s="30"/>
      <c r="B31" s="7"/>
      <c r="C31" s="7">
        <f>C6</f>
        <v>1</v>
      </c>
      <c r="D31" s="10"/>
      <c r="E31" s="10"/>
      <c r="F31" s="10">
        <f>F30*F6</f>
        <v>29.200000000000003</v>
      </c>
      <c r="G31" s="10">
        <f t="shared" ref="G31:I31" si="29">G30*G6</f>
        <v>1.6</v>
      </c>
      <c r="H31" s="10">
        <f t="shared" si="29"/>
        <v>28</v>
      </c>
      <c r="I31" s="10">
        <f t="shared" si="29"/>
        <v>39</v>
      </c>
      <c r="J31" s="10"/>
      <c r="K31" s="10"/>
      <c r="L31" s="10"/>
      <c r="M31" s="10"/>
      <c r="N31" s="10">
        <f>N30*N6</f>
        <v>0.4</v>
      </c>
      <c r="O31" s="10">
        <f>O30*O6</f>
        <v>12</v>
      </c>
      <c r="P31" s="10"/>
      <c r="Q31" s="10">
        <f>Q30*Q6</f>
        <v>93</v>
      </c>
      <c r="R31" s="10"/>
      <c r="S31" s="10"/>
      <c r="T31" s="10"/>
      <c r="U31" s="10"/>
      <c r="V31" s="10"/>
      <c r="W31" s="10"/>
      <c r="X31" s="10">
        <f>X30*X6</f>
        <v>3</v>
      </c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x14ac:dyDescent="0.3">
      <c r="A32" s="30" t="s">
        <v>52</v>
      </c>
      <c r="B32" s="6">
        <v>200</v>
      </c>
      <c r="C32" s="6">
        <v>1</v>
      </c>
      <c r="D32" s="9"/>
      <c r="E32" s="9"/>
      <c r="F32" s="9">
        <v>10</v>
      </c>
      <c r="G32" s="9"/>
      <c r="H32" s="9"/>
      <c r="I32" s="9">
        <v>210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>
        <v>30</v>
      </c>
      <c r="Z32" s="9"/>
      <c r="AA32" s="9"/>
      <c r="AB32" s="9"/>
      <c r="AC32" s="9"/>
      <c r="AD32" s="9"/>
      <c r="AE32" s="9"/>
      <c r="AF32" s="9"/>
      <c r="AG32" s="9"/>
    </row>
    <row r="33" spans="1:33" s="4" customFormat="1" x14ac:dyDescent="0.3">
      <c r="A33" s="30"/>
      <c r="B33" s="7"/>
      <c r="C33" s="7">
        <f>C6</f>
        <v>1</v>
      </c>
      <c r="D33" s="10"/>
      <c r="E33" s="10"/>
      <c r="F33" s="10">
        <f>F32*F6</f>
        <v>10</v>
      </c>
      <c r="G33" s="10"/>
      <c r="H33" s="10"/>
      <c r="I33" s="10">
        <f>I32*I6</f>
        <v>210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>
        <f>Y32*Y6</f>
        <v>30</v>
      </c>
      <c r="Z33" s="10"/>
      <c r="AA33" s="10"/>
      <c r="AB33" s="10"/>
      <c r="AC33" s="10"/>
      <c r="AD33" s="10"/>
      <c r="AE33" s="10"/>
      <c r="AF33" s="10"/>
      <c r="AG33" s="10"/>
    </row>
    <row r="34" spans="1:33" s="18" customFormat="1" x14ac:dyDescent="0.3">
      <c r="A34" s="15" t="s">
        <v>30</v>
      </c>
      <c r="B34" s="16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  <row r="35" spans="1:33" x14ac:dyDescent="0.3">
      <c r="A35" s="31" t="s">
        <v>211</v>
      </c>
      <c r="B35" s="6">
        <v>100</v>
      </c>
      <c r="C35" s="6">
        <v>1</v>
      </c>
      <c r="D35" s="9"/>
      <c r="E35" s="9"/>
      <c r="F35" s="9"/>
      <c r="G35" s="9"/>
      <c r="H35" s="9"/>
      <c r="I35" s="9"/>
      <c r="J35" s="9"/>
      <c r="K35" s="9"/>
      <c r="L35" s="9">
        <v>6</v>
      </c>
      <c r="M35" s="9">
        <v>68.3</v>
      </c>
      <c r="N35" s="9">
        <v>5</v>
      </c>
      <c r="O35" s="9">
        <v>10</v>
      </c>
      <c r="P35" s="9">
        <v>12.5</v>
      </c>
      <c r="Q35" s="9"/>
      <c r="R35" s="9"/>
      <c r="S35" s="9"/>
      <c r="T35" s="9"/>
      <c r="U35" s="9"/>
      <c r="V35" s="9"/>
      <c r="W35" s="9"/>
      <c r="X35" s="9"/>
      <c r="Y35" s="9"/>
      <c r="Z35" s="9">
        <v>22.2</v>
      </c>
      <c r="AA35" s="9"/>
      <c r="AB35" s="9"/>
      <c r="AC35" s="9"/>
      <c r="AD35" s="9"/>
      <c r="AE35" s="9"/>
      <c r="AF35" s="9">
        <v>15.3</v>
      </c>
      <c r="AG35" s="9"/>
    </row>
    <row r="36" spans="1:33" s="4" customFormat="1" x14ac:dyDescent="0.3">
      <c r="A36" s="31"/>
      <c r="B36" s="7"/>
      <c r="C36" s="7">
        <f>C6</f>
        <v>1</v>
      </c>
      <c r="D36" s="10"/>
      <c r="E36" s="10"/>
      <c r="F36" s="10"/>
      <c r="G36" s="10"/>
      <c r="H36" s="10"/>
      <c r="I36" s="10"/>
      <c r="J36" s="10"/>
      <c r="K36" s="10"/>
      <c r="L36" s="10">
        <f t="shared" ref="L36:P36" si="30">L35*L6</f>
        <v>6</v>
      </c>
      <c r="M36" s="10">
        <f t="shared" si="30"/>
        <v>68.3</v>
      </c>
      <c r="N36" s="10">
        <f t="shared" si="30"/>
        <v>5</v>
      </c>
      <c r="O36" s="10">
        <f t="shared" si="30"/>
        <v>10</v>
      </c>
      <c r="P36" s="10">
        <f t="shared" si="30"/>
        <v>12.5</v>
      </c>
      <c r="Q36" s="10"/>
      <c r="R36" s="10"/>
      <c r="S36" s="10"/>
      <c r="T36" s="10"/>
      <c r="U36" s="10"/>
      <c r="V36" s="10"/>
      <c r="W36" s="10"/>
      <c r="X36" s="10"/>
      <c r="Y36" s="10"/>
      <c r="Z36" s="10">
        <f>Z35*Z6</f>
        <v>22.2</v>
      </c>
      <c r="AA36" s="10"/>
      <c r="AB36" s="10"/>
      <c r="AC36" s="10"/>
      <c r="AD36" s="10"/>
      <c r="AE36" s="10"/>
      <c r="AF36" s="10">
        <f t="shared" ref="AF36" si="31">AF35*AF6</f>
        <v>15.3</v>
      </c>
      <c r="AG36" s="10"/>
    </row>
    <row r="37" spans="1:33" x14ac:dyDescent="0.3">
      <c r="A37" s="30" t="s">
        <v>129</v>
      </c>
      <c r="B37" s="6">
        <v>100</v>
      </c>
      <c r="C37" s="6">
        <v>1</v>
      </c>
      <c r="D37" s="9"/>
      <c r="E37" s="9">
        <v>22.9</v>
      </c>
      <c r="F37" s="9"/>
      <c r="G37" s="9"/>
      <c r="H37" s="9">
        <v>5.7</v>
      </c>
      <c r="I37" s="9"/>
      <c r="J37" s="9"/>
      <c r="K37" s="9"/>
      <c r="L37" s="9">
        <v>10.199999999999999</v>
      </c>
      <c r="M37" s="9"/>
      <c r="N37" s="9"/>
      <c r="O37" s="9">
        <v>5.7</v>
      </c>
      <c r="P37" s="9"/>
      <c r="Q37" s="9"/>
      <c r="R37" s="9"/>
      <c r="S37" s="9"/>
      <c r="T37" s="9"/>
      <c r="U37" s="9"/>
      <c r="V37" s="9">
        <v>12.9</v>
      </c>
      <c r="W37" s="9"/>
      <c r="X37" s="9"/>
      <c r="Y37" s="9"/>
      <c r="Z37" s="9"/>
      <c r="AA37" s="9">
        <v>75.400000000000006</v>
      </c>
      <c r="AB37" s="9">
        <v>5.7</v>
      </c>
      <c r="AC37" s="9"/>
      <c r="AD37" s="9"/>
      <c r="AE37" s="9"/>
      <c r="AF37" s="9"/>
      <c r="AG37" s="9"/>
    </row>
    <row r="38" spans="1:33" s="4" customFormat="1" x14ac:dyDescent="0.3">
      <c r="A38" s="30"/>
      <c r="B38" s="7"/>
      <c r="C38" s="7">
        <f>C6</f>
        <v>1</v>
      </c>
      <c r="D38" s="10"/>
      <c r="E38" s="10">
        <f>E37*E6</f>
        <v>22.9</v>
      </c>
      <c r="F38" s="10"/>
      <c r="G38" s="10"/>
      <c r="H38" s="10">
        <f>H37*H6</f>
        <v>5.7</v>
      </c>
      <c r="I38" s="10"/>
      <c r="J38" s="10"/>
      <c r="K38" s="10"/>
      <c r="L38" s="10">
        <f>L37*L6</f>
        <v>10.199999999999999</v>
      </c>
      <c r="M38" s="10"/>
      <c r="N38" s="10"/>
      <c r="O38" s="10">
        <f>O37*O6</f>
        <v>5.7</v>
      </c>
      <c r="P38" s="10"/>
      <c r="Q38" s="10"/>
      <c r="R38" s="10"/>
      <c r="S38" s="10"/>
      <c r="T38" s="10"/>
      <c r="U38" s="10"/>
      <c r="V38" s="10">
        <f>V37*V6</f>
        <v>12.9</v>
      </c>
      <c r="W38" s="10"/>
      <c r="X38" s="10"/>
      <c r="Y38" s="10"/>
      <c r="Z38" s="10"/>
      <c r="AA38" s="10">
        <f>AA37*AA6</f>
        <v>75.400000000000006</v>
      </c>
      <c r="AB38" s="10">
        <f>AB37*AB6</f>
        <v>5.7</v>
      </c>
      <c r="AC38" s="10"/>
      <c r="AD38" s="10"/>
      <c r="AE38" s="10"/>
      <c r="AF38" s="10"/>
      <c r="AG38" s="10"/>
    </row>
    <row r="39" spans="1:33" x14ac:dyDescent="0.3">
      <c r="A39" s="30" t="s">
        <v>94</v>
      </c>
      <c r="B39" s="6">
        <v>180</v>
      </c>
      <c r="C39" s="6">
        <v>1</v>
      </c>
      <c r="D39" s="9"/>
      <c r="E39" s="9"/>
      <c r="F39" s="9"/>
      <c r="G39" s="9">
        <v>1.8</v>
      </c>
      <c r="H39" s="9">
        <v>4.4000000000000004</v>
      </c>
      <c r="I39" s="9">
        <v>140.5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>
        <v>43.9</v>
      </c>
      <c r="AD39" s="9"/>
      <c r="AE39" s="9"/>
      <c r="AF39" s="9"/>
      <c r="AG39" s="9"/>
    </row>
    <row r="40" spans="1:33" s="4" customFormat="1" x14ac:dyDescent="0.3">
      <c r="A40" s="30"/>
      <c r="B40" s="7"/>
      <c r="C40" s="7">
        <f>C6</f>
        <v>1</v>
      </c>
      <c r="D40" s="10"/>
      <c r="E40" s="10"/>
      <c r="F40" s="10"/>
      <c r="G40" s="10">
        <f>G39*G6</f>
        <v>1.8</v>
      </c>
      <c r="H40" s="10">
        <f t="shared" ref="H40:I40" si="32">H39*H6</f>
        <v>4.4000000000000004</v>
      </c>
      <c r="I40" s="10">
        <f t="shared" si="32"/>
        <v>140.5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>
        <f>AC39*AC6</f>
        <v>43.9</v>
      </c>
      <c r="AD40" s="10"/>
      <c r="AE40" s="10"/>
      <c r="AF40" s="10"/>
      <c r="AG40" s="10"/>
    </row>
    <row r="41" spans="1:33" x14ac:dyDescent="0.3">
      <c r="A41" s="30" t="s">
        <v>122</v>
      </c>
      <c r="B41" s="6">
        <v>200</v>
      </c>
      <c r="C41" s="6">
        <v>1</v>
      </c>
      <c r="D41" s="9"/>
      <c r="E41" s="9"/>
      <c r="F41" s="9">
        <v>15</v>
      </c>
      <c r="G41" s="9"/>
      <c r="H41" s="9"/>
      <c r="I41" s="9">
        <v>204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>
        <v>1</v>
      </c>
      <c r="AE41" s="9">
        <v>7.8</v>
      </c>
      <c r="AF41" s="9"/>
      <c r="AG41" s="9"/>
    </row>
    <row r="42" spans="1:33" s="4" customFormat="1" x14ac:dyDescent="0.3">
      <c r="A42" s="30"/>
      <c r="B42" s="7"/>
      <c r="C42" s="7">
        <f>C6</f>
        <v>1</v>
      </c>
      <c r="D42" s="10"/>
      <c r="E42" s="10"/>
      <c r="F42" s="10">
        <f>F41*F6</f>
        <v>15</v>
      </c>
      <c r="G42" s="10"/>
      <c r="H42" s="10"/>
      <c r="I42" s="10">
        <f>I41*I6</f>
        <v>204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>
        <f>AD41*AD6</f>
        <v>1</v>
      </c>
      <c r="AE42" s="10">
        <f>AE41*AE6</f>
        <v>7.8</v>
      </c>
      <c r="AF42" s="10"/>
      <c r="AG42" s="10"/>
    </row>
    <row r="43" spans="1:33" x14ac:dyDescent="0.3">
      <c r="A43" s="30" t="s">
        <v>23</v>
      </c>
      <c r="B43" s="6">
        <v>50</v>
      </c>
      <c r="C43" s="6">
        <v>1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>
        <v>50</v>
      </c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s="14" customFormat="1" x14ac:dyDescent="0.3">
      <c r="A44" s="30"/>
      <c r="B44" s="12"/>
      <c r="C44" s="12">
        <f>C6</f>
        <v>1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>
        <f>V43*V6</f>
        <v>50</v>
      </c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x14ac:dyDescent="0.3">
      <c r="A45" s="30" t="s">
        <v>123</v>
      </c>
      <c r="B45" s="6">
        <v>200</v>
      </c>
      <c r="C45" s="6">
        <v>1</v>
      </c>
      <c r="D45" s="9"/>
      <c r="E45" s="9"/>
      <c r="F45" s="9"/>
      <c r="G45" s="9"/>
      <c r="H45" s="9"/>
      <c r="I45" s="9">
        <v>200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>
        <v>20</v>
      </c>
    </row>
    <row r="46" spans="1:33" s="4" customFormat="1" x14ac:dyDescent="0.3">
      <c r="A46" s="30"/>
      <c r="B46" s="7"/>
      <c r="C46" s="7">
        <f>C6</f>
        <v>1</v>
      </c>
      <c r="D46" s="10"/>
      <c r="E46" s="10"/>
      <c r="F46" s="10"/>
      <c r="G46" s="10"/>
      <c r="H46" s="10"/>
      <c r="I46" s="10">
        <f>I45*I6</f>
        <v>200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>
        <f>AG45*AG6</f>
        <v>20</v>
      </c>
    </row>
    <row r="47" spans="1:33" x14ac:dyDescent="0.3">
      <c r="A47" s="5" t="s">
        <v>33</v>
      </c>
      <c r="B47" s="6"/>
      <c r="C47" s="6"/>
      <c r="D47" s="11">
        <f>D9+D11+D13+D15+D18+D20+D22+D24+D26+D28+D31+D33+D36+D38+D40+D42+D44+D46</f>
        <v>59.5</v>
      </c>
      <c r="E47" s="11">
        <f t="shared" ref="E47:AG47" si="33">E9+E11+E13+E15+E18+E20+E22+E24+E26+E28+E31+E33+E36+E38+E40+E42+E44+E46</f>
        <v>241.9</v>
      </c>
      <c r="F47" s="11">
        <f t="shared" si="33"/>
        <v>80.900000000000006</v>
      </c>
      <c r="G47" s="11">
        <f t="shared" si="33"/>
        <v>11.200000000000001</v>
      </c>
      <c r="H47" s="11">
        <f t="shared" si="33"/>
        <v>61.1</v>
      </c>
      <c r="I47" s="11">
        <f t="shared" si="33"/>
        <v>1472.2</v>
      </c>
      <c r="J47" s="11">
        <f t="shared" si="33"/>
        <v>4</v>
      </c>
      <c r="K47" s="11">
        <f t="shared" si="33"/>
        <v>10</v>
      </c>
      <c r="L47" s="11">
        <f t="shared" si="33"/>
        <v>29.3</v>
      </c>
      <c r="M47" s="11">
        <f t="shared" si="33"/>
        <v>201.60000000000002</v>
      </c>
      <c r="N47" s="11">
        <f t="shared" si="33"/>
        <v>7.9</v>
      </c>
      <c r="O47" s="11">
        <f t="shared" si="33"/>
        <v>37.700000000000003</v>
      </c>
      <c r="P47" s="11">
        <f t="shared" si="33"/>
        <v>30.8</v>
      </c>
      <c r="Q47" s="11">
        <f t="shared" si="33"/>
        <v>95.5</v>
      </c>
      <c r="R47" s="11">
        <f t="shared" si="33"/>
        <v>5</v>
      </c>
      <c r="S47" s="11">
        <f t="shared" si="33"/>
        <v>114.9</v>
      </c>
      <c r="T47" s="11">
        <f t="shared" si="33"/>
        <v>64.3</v>
      </c>
      <c r="U47" s="11">
        <f t="shared" si="33"/>
        <v>50</v>
      </c>
      <c r="V47" s="11">
        <f t="shared" si="33"/>
        <v>202.9</v>
      </c>
      <c r="W47" s="11">
        <f t="shared" si="33"/>
        <v>50</v>
      </c>
      <c r="X47" s="11">
        <f t="shared" si="33"/>
        <v>3</v>
      </c>
      <c r="Y47" s="11">
        <f t="shared" si="33"/>
        <v>30</v>
      </c>
      <c r="Z47" s="11">
        <f t="shared" si="33"/>
        <v>22.2</v>
      </c>
      <c r="AA47" s="11">
        <f t="shared" si="33"/>
        <v>75.400000000000006</v>
      </c>
      <c r="AB47" s="11">
        <f t="shared" si="33"/>
        <v>5.7</v>
      </c>
      <c r="AC47" s="11">
        <f t="shared" si="33"/>
        <v>43.9</v>
      </c>
      <c r="AD47" s="11">
        <f t="shared" si="33"/>
        <v>1</v>
      </c>
      <c r="AE47" s="11">
        <f t="shared" si="33"/>
        <v>7.8</v>
      </c>
      <c r="AF47" s="11">
        <f t="shared" si="33"/>
        <v>15.3</v>
      </c>
      <c r="AG47" s="11">
        <f t="shared" si="33"/>
        <v>20</v>
      </c>
    </row>
    <row r="48" spans="1:33" x14ac:dyDescent="0.3">
      <c r="A48" s="5" t="s">
        <v>106</v>
      </c>
      <c r="B48" s="8"/>
      <c r="C48" s="8"/>
      <c r="D48" s="23">
        <f>D47/1000</f>
        <v>5.9499999999999997E-2</v>
      </c>
      <c r="E48" s="23">
        <f t="shared" ref="E48:AG48" si="34">E47/1000</f>
        <v>0.2419</v>
      </c>
      <c r="F48" s="23">
        <f t="shared" si="34"/>
        <v>8.09E-2</v>
      </c>
      <c r="G48" s="23">
        <f t="shared" si="34"/>
        <v>1.1200000000000002E-2</v>
      </c>
      <c r="H48" s="23">
        <f t="shared" si="34"/>
        <v>6.1100000000000002E-2</v>
      </c>
      <c r="I48" s="23">
        <f t="shared" si="34"/>
        <v>1.4722</v>
      </c>
      <c r="J48" s="23">
        <f t="shared" si="34"/>
        <v>4.0000000000000001E-3</v>
      </c>
      <c r="K48" s="23">
        <f t="shared" si="34"/>
        <v>0.01</v>
      </c>
      <c r="L48" s="23">
        <f t="shared" si="34"/>
        <v>2.93E-2</v>
      </c>
      <c r="M48" s="23">
        <f t="shared" si="34"/>
        <v>0.20160000000000003</v>
      </c>
      <c r="N48" s="23">
        <f t="shared" si="34"/>
        <v>7.9000000000000008E-3</v>
      </c>
      <c r="O48" s="23">
        <f t="shared" si="34"/>
        <v>3.7700000000000004E-2</v>
      </c>
      <c r="P48" s="23">
        <f t="shared" si="34"/>
        <v>3.0800000000000001E-2</v>
      </c>
      <c r="Q48" s="23">
        <f t="shared" si="34"/>
        <v>9.5500000000000002E-2</v>
      </c>
      <c r="R48" s="23">
        <f t="shared" si="34"/>
        <v>5.0000000000000001E-3</v>
      </c>
      <c r="S48" s="23">
        <f t="shared" si="34"/>
        <v>0.1149</v>
      </c>
      <c r="T48" s="23">
        <f t="shared" si="34"/>
        <v>6.4299999999999996E-2</v>
      </c>
      <c r="U48" s="23">
        <f t="shared" si="34"/>
        <v>0.05</v>
      </c>
      <c r="V48" s="23">
        <f t="shared" si="34"/>
        <v>0.2029</v>
      </c>
      <c r="W48" s="23">
        <f t="shared" si="34"/>
        <v>0.05</v>
      </c>
      <c r="X48" s="23">
        <f t="shared" si="34"/>
        <v>3.0000000000000001E-3</v>
      </c>
      <c r="Y48" s="23">
        <f t="shared" si="34"/>
        <v>0.03</v>
      </c>
      <c r="Z48" s="23">
        <f t="shared" si="34"/>
        <v>2.2200000000000001E-2</v>
      </c>
      <c r="AA48" s="23">
        <f t="shared" si="34"/>
        <v>7.5400000000000009E-2</v>
      </c>
      <c r="AB48" s="23">
        <f t="shared" si="34"/>
        <v>5.7000000000000002E-3</v>
      </c>
      <c r="AC48" s="23">
        <f t="shared" si="34"/>
        <v>4.3900000000000002E-2</v>
      </c>
      <c r="AD48" s="23">
        <f t="shared" si="34"/>
        <v>1E-3</v>
      </c>
      <c r="AE48" s="23">
        <f t="shared" si="34"/>
        <v>7.7999999999999996E-3</v>
      </c>
      <c r="AF48" s="23">
        <f t="shared" si="34"/>
        <v>1.5300000000000001E-2</v>
      </c>
      <c r="AG48" s="23">
        <f t="shared" si="34"/>
        <v>0.02</v>
      </c>
    </row>
    <row r="49" spans="1:33" ht="57.6" x14ac:dyDescent="0.3">
      <c r="D49" s="3" t="s">
        <v>68</v>
      </c>
      <c r="E49" s="3" t="s">
        <v>4</v>
      </c>
      <c r="F49" s="3" t="s">
        <v>5</v>
      </c>
      <c r="G49" s="3" t="s">
        <v>6</v>
      </c>
      <c r="H49" s="3" t="s">
        <v>7</v>
      </c>
      <c r="I49" s="3" t="s">
        <v>8</v>
      </c>
      <c r="J49" s="3" t="s">
        <v>67</v>
      </c>
      <c r="K49" s="3" t="s">
        <v>47</v>
      </c>
      <c r="L49" s="3" t="s">
        <v>15</v>
      </c>
      <c r="M49" s="3" t="s">
        <v>13</v>
      </c>
      <c r="N49" s="3" t="s">
        <v>16</v>
      </c>
      <c r="O49" s="3" t="s">
        <v>18</v>
      </c>
      <c r="P49" s="3" t="s">
        <v>14</v>
      </c>
      <c r="Q49" s="3" t="s">
        <v>102</v>
      </c>
      <c r="R49" s="3" t="s">
        <v>144</v>
      </c>
      <c r="S49" s="3" t="s">
        <v>44</v>
      </c>
      <c r="T49" s="3" t="s">
        <v>39</v>
      </c>
      <c r="U49" s="3" t="s">
        <v>41</v>
      </c>
      <c r="V49" s="3" t="s">
        <v>100</v>
      </c>
      <c r="W49" s="3" t="s">
        <v>111</v>
      </c>
      <c r="X49" s="3" t="s">
        <v>26</v>
      </c>
      <c r="Y49" s="3" t="s">
        <v>55</v>
      </c>
      <c r="Z49" s="3" t="s">
        <v>222</v>
      </c>
      <c r="AA49" s="3" t="s">
        <v>19</v>
      </c>
      <c r="AB49" s="3" t="s">
        <v>56</v>
      </c>
      <c r="AC49" s="3" t="s">
        <v>20</v>
      </c>
      <c r="AD49" s="3" t="s">
        <v>9</v>
      </c>
      <c r="AE49" s="3" t="s">
        <v>10</v>
      </c>
      <c r="AF49" s="3" t="s">
        <v>223</v>
      </c>
      <c r="AG49" s="3" t="s">
        <v>29</v>
      </c>
    </row>
    <row r="50" spans="1:33" x14ac:dyDescent="0.3">
      <c r="O50" s="25">
        <f>O48/0.04</f>
        <v>0.94250000000000012</v>
      </c>
    </row>
    <row r="51" spans="1:33" x14ac:dyDescent="0.3">
      <c r="A51" s="1" t="s">
        <v>107</v>
      </c>
      <c r="O51" s="24" t="s">
        <v>108</v>
      </c>
    </row>
  </sheetData>
  <mergeCells count="19">
    <mergeCell ref="A19:A20"/>
    <mergeCell ref="A21:A22"/>
    <mergeCell ref="A23:A24"/>
    <mergeCell ref="A4:H4"/>
    <mergeCell ref="A25:A26"/>
    <mergeCell ref="A8:A9"/>
    <mergeCell ref="A10:A11"/>
    <mergeCell ref="A12:A13"/>
    <mergeCell ref="A14:A15"/>
    <mergeCell ref="A17:A18"/>
    <mergeCell ref="A27:A28"/>
    <mergeCell ref="A45:A46"/>
    <mergeCell ref="A32:A33"/>
    <mergeCell ref="A35:A36"/>
    <mergeCell ref="A37:A38"/>
    <mergeCell ref="A39:A40"/>
    <mergeCell ref="A41:A42"/>
    <mergeCell ref="A43:A44"/>
    <mergeCell ref="A30:A31"/>
  </mergeCells>
  <pageMargins left="0.25" right="0.25" top="0.75" bottom="0.75" header="0.3" footer="0.3"/>
  <pageSetup paperSize="9" scale="45" fitToHeight="0" orientation="landscape" r:id="rId1"/>
  <colBreaks count="1" manualBreakCount="1">
    <brk id="3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3"/>
  <sheetViews>
    <sheetView view="pageBreakPreview" zoomScale="60" zoomScaleNormal="100" workbookViewId="0">
      <pane ySplit="6" topLeftCell="A7" activePane="bottomLeft" state="frozen"/>
      <selection pane="bottomLeft" activeCell="K6" sqref="K6:AD6"/>
    </sheetView>
  </sheetViews>
  <sheetFormatPr defaultRowHeight="14.4" x14ac:dyDescent="0.3"/>
  <cols>
    <col min="1" max="1" width="30.6640625" style="1" customWidth="1"/>
    <col min="2" max="2" width="7.88671875" customWidth="1"/>
    <col min="10" max="10" width="10.109375" customWidth="1"/>
  </cols>
  <sheetData>
    <row r="1" spans="1:30" x14ac:dyDescent="0.3">
      <c r="C1" s="2"/>
    </row>
    <row r="2" spans="1:30" ht="18" x14ac:dyDescent="0.35">
      <c r="N2" s="26" t="s">
        <v>110</v>
      </c>
    </row>
    <row r="4" spans="1:30" ht="18" x14ac:dyDescent="0.35">
      <c r="A4" s="29" t="s">
        <v>206</v>
      </c>
      <c r="B4" s="29"/>
      <c r="C4" s="29"/>
      <c r="D4" s="29"/>
      <c r="E4" s="29"/>
      <c r="F4" s="29"/>
      <c r="G4" s="29"/>
      <c r="H4" s="29"/>
      <c r="Z4" s="26" t="s">
        <v>109</v>
      </c>
    </row>
    <row r="5" spans="1:30" s="3" customFormat="1" ht="57.6" x14ac:dyDescent="0.3">
      <c r="A5" s="3" t="s">
        <v>0</v>
      </c>
      <c r="B5" s="3" t="s">
        <v>1</v>
      </c>
      <c r="C5" s="3" t="s">
        <v>98</v>
      </c>
      <c r="D5" s="3" t="s">
        <v>78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49</v>
      </c>
      <c r="J5" s="3" t="s">
        <v>8</v>
      </c>
      <c r="K5" s="3" t="s">
        <v>134</v>
      </c>
      <c r="L5" s="3" t="s">
        <v>18</v>
      </c>
      <c r="M5" s="3" t="s">
        <v>225</v>
      </c>
      <c r="N5" s="3" t="s">
        <v>15</v>
      </c>
      <c r="O5" s="3" t="s">
        <v>14</v>
      </c>
      <c r="P5" s="3" t="s">
        <v>16</v>
      </c>
      <c r="Q5" s="3" t="s">
        <v>23</v>
      </c>
      <c r="R5" s="3" t="s">
        <v>166</v>
      </c>
      <c r="S5" s="3" t="s">
        <v>13</v>
      </c>
      <c r="T5" s="3" t="s">
        <v>66</v>
      </c>
      <c r="U5" s="3" t="s">
        <v>29</v>
      </c>
      <c r="V5" s="3" t="s">
        <v>101</v>
      </c>
      <c r="W5" s="3" t="s">
        <v>22</v>
      </c>
      <c r="X5" s="3" t="s">
        <v>54</v>
      </c>
      <c r="Y5" s="3" t="s">
        <v>10</v>
      </c>
      <c r="Z5" s="3" t="s">
        <v>40</v>
      </c>
      <c r="AA5" s="3" t="s">
        <v>19</v>
      </c>
      <c r="AB5" s="3" t="s">
        <v>50</v>
      </c>
      <c r="AC5" s="3" t="s">
        <v>9</v>
      </c>
      <c r="AD5" s="3" t="s">
        <v>32</v>
      </c>
    </row>
    <row r="6" spans="1:30" s="21" customFormat="1" x14ac:dyDescent="0.3">
      <c r="A6" s="22" t="s">
        <v>105</v>
      </c>
      <c r="B6" s="20"/>
      <c r="C6" s="20">
        <v>1</v>
      </c>
      <c r="D6" s="20">
        <f>C6</f>
        <v>1</v>
      </c>
      <c r="E6" s="20">
        <f t="shared" ref="E6:K6" si="0">D6</f>
        <v>1</v>
      </c>
      <c r="F6" s="20">
        <f t="shared" si="0"/>
        <v>1</v>
      </c>
      <c r="G6" s="20">
        <f t="shared" si="0"/>
        <v>1</v>
      </c>
      <c r="H6" s="20">
        <f t="shared" si="0"/>
        <v>1</v>
      </c>
      <c r="I6" s="20">
        <f t="shared" si="0"/>
        <v>1</v>
      </c>
      <c r="J6" s="20">
        <f t="shared" si="0"/>
        <v>1</v>
      </c>
      <c r="K6" s="20">
        <f t="shared" si="0"/>
        <v>1</v>
      </c>
      <c r="L6" s="20">
        <f t="shared" ref="L6" si="1">K6</f>
        <v>1</v>
      </c>
      <c r="M6" s="20">
        <f t="shared" ref="M6" si="2">L6</f>
        <v>1</v>
      </c>
      <c r="N6" s="20">
        <f t="shared" ref="N6" si="3">M6</f>
        <v>1</v>
      </c>
      <c r="O6" s="20">
        <f t="shared" ref="O6" si="4">N6</f>
        <v>1</v>
      </c>
      <c r="P6" s="20">
        <f t="shared" ref="P6" si="5">O6</f>
        <v>1</v>
      </c>
      <c r="Q6" s="20">
        <f t="shared" ref="Q6" si="6">P6</f>
        <v>1</v>
      </c>
      <c r="R6" s="20">
        <f t="shared" ref="R6" si="7">Q6</f>
        <v>1</v>
      </c>
      <c r="S6" s="20">
        <f t="shared" ref="S6" si="8">R6</f>
        <v>1</v>
      </c>
      <c r="T6" s="20">
        <f t="shared" ref="T6" si="9">S6</f>
        <v>1</v>
      </c>
      <c r="U6" s="20">
        <f t="shared" ref="U6" si="10">T6</f>
        <v>1</v>
      </c>
      <c r="V6" s="20">
        <f t="shared" ref="V6" si="11">U6</f>
        <v>1</v>
      </c>
      <c r="W6" s="20">
        <f t="shared" ref="W6" si="12">V6</f>
        <v>1</v>
      </c>
      <c r="X6" s="20">
        <f t="shared" ref="X6" si="13">W6</f>
        <v>1</v>
      </c>
      <c r="Y6" s="20">
        <f t="shared" ref="Y6" si="14">X6</f>
        <v>1</v>
      </c>
      <c r="Z6" s="20">
        <f t="shared" ref="Z6" si="15">Y6</f>
        <v>1</v>
      </c>
      <c r="AA6" s="20">
        <f t="shared" ref="AA6" si="16">Z6</f>
        <v>1</v>
      </c>
      <c r="AB6" s="20">
        <f t="shared" ref="AB6" si="17">AA6</f>
        <v>1</v>
      </c>
      <c r="AC6" s="20">
        <f t="shared" ref="AC6" si="18">AB6</f>
        <v>1</v>
      </c>
      <c r="AD6" s="20">
        <f t="shared" ref="AD6" si="19">AC6</f>
        <v>1</v>
      </c>
    </row>
    <row r="7" spans="1:30" s="18" customFormat="1" x14ac:dyDescent="0.3">
      <c r="A7" s="15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x14ac:dyDescent="0.3">
      <c r="A8" s="30" t="s">
        <v>183</v>
      </c>
      <c r="B8" s="6">
        <v>250</v>
      </c>
      <c r="C8" s="6">
        <v>1</v>
      </c>
      <c r="D8" s="9">
        <v>52.9</v>
      </c>
      <c r="E8" s="9">
        <v>205.5</v>
      </c>
      <c r="F8" s="9">
        <v>6</v>
      </c>
      <c r="G8" s="9">
        <v>2.4</v>
      </c>
      <c r="H8" s="9">
        <v>11.9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4" customFormat="1" x14ac:dyDescent="0.3">
      <c r="A9" s="30"/>
      <c r="B9" s="7"/>
      <c r="C9" s="7">
        <f>C6</f>
        <v>1</v>
      </c>
      <c r="D9" s="10">
        <f>D8*D6</f>
        <v>52.9</v>
      </c>
      <c r="E9" s="10">
        <f t="shared" ref="E9:H9" si="20">E8*E6</f>
        <v>205.5</v>
      </c>
      <c r="F9" s="10">
        <f t="shared" si="20"/>
        <v>6</v>
      </c>
      <c r="G9" s="10">
        <f t="shared" si="20"/>
        <v>2.4</v>
      </c>
      <c r="H9" s="10">
        <f t="shared" si="20"/>
        <v>11.9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x14ac:dyDescent="0.3">
      <c r="A10" s="30" t="s">
        <v>113</v>
      </c>
      <c r="B10" s="6">
        <v>200</v>
      </c>
      <c r="C10" s="6">
        <v>1</v>
      </c>
      <c r="D10" s="9"/>
      <c r="E10" s="9">
        <v>100</v>
      </c>
      <c r="F10" s="9">
        <v>10</v>
      </c>
      <c r="G10" s="9"/>
      <c r="H10" s="9"/>
      <c r="I10" s="9">
        <v>4</v>
      </c>
      <c r="J10" s="9">
        <v>122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4" customFormat="1" x14ac:dyDescent="0.3">
      <c r="A11" s="30"/>
      <c r="B11" s="7"/>
      <c r="C11" s="7">
        <f>C6</f>
        <v>1</v>
      </c>
      <c r="D11" s="10"/>
      <c r="E11" s="10">
        <f>E10*E6</f>
        <v>100</v>
      </c>
      <c r="F11" s="10">
        <f>F10*F6</f>
        <v>10</v>
      </c>
      <c r="G11" s="10"/>
      <c r="H11" s="10"/>
      <c r="I11" s="10">
        <f>I10*I6</f>
        <v>4</v>
      </c>
      <c r="J11" s="10">
        <f>J10*J6</f>
        <v>122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x14ac:dyDescent="0.3">
      <c r="A12" s="30" t="s">
        <v>131</v>
      </c>
      <c r="B12" s="6">
        <v>10</v>
      </c>
      <c r="C12" s="6">
        <v>1</v>
      </c>
      <c r="D12" s="9"/>
      <c r="E12" s="9"/>
      <c r="F12" s="9"/>
      <c r="G12" s="9"/>
      <c r="H12" s="9"/>
      <c r="I12" s="9"/>
      <c r="J12" s="9"/>
      <c r="K12" s="9">
        <v>10.9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4" customFormat="1" x14ac:dyDescent="0.3">
      <c r="A13" s="30"/>
      <c r="B13" s="7"/>
      <c r="C13" s="7">
        <f>C6</f>
        <v>1</v>
      </c>
      <c r="D13" s="10"/>
      <c r="E13" s="10"/>
      <c r="F13" s="10"/>
      <c r="G13" s="10"/>
      <c r="H13" s="10"/>
      <c r="I13" s="10"/>
      <c r="J13" s="10"/>
      <c r="K13" s="10">
        <f>K12*K6</f>
        <v>10.9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x14ac:dyDescent="0.3">
      <c r="A14" s="30" t="s">
        <v>23</v>
      </c>
      <c r="B14" s="6">
        <v>90</v>
      </c>
      <c r="C14" s="6">
        <v>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>
        <v>90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s="4" customFormat="1" x14ac:dyDescent="0.3">
      <c r="A15" s="30"/>
      <c r="B15" s="7"/>
      <c r="C15" s="7">
        <f>C6</f>
        <v>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 t="shared" ref="Q15" si="21">Q14*Q6</f>
        <v>90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s="18" customFormat="1" x14ac:dyDescent="0.3">
      <c r="A16" s="15" t="s">
        <v>12</v>
      </c>
      <c r="B16" s="16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x14ac:dyDescent="0.3">
      <c r="A17" s="30" t="s">
        <v>224</v>
      </c>
      <c r="B17" s="6">
        <v>250</v>
      </c>
      <c r="C17" s="6">
        <v>1</v>
      </c>
      <c r="D17" s="9"/>
      <c r="E17" s="9"/>
      <c r="F17" s="9"/>
      <c r="G17" s="9"/>
      <c r="H17" s="9"/>
      <c r="I17" s="9"/>
      <c r="J17" s="9">
        <v>225</v>
      </c>
      <c r="K17" s="9"/>
      <c r="L17" s="9"/>
      <c r="M17" s="9">
        <v>20</v>
      </c>
      <c r="N17" s="9">
        <v>11.7</v>
      </c>
      <c r="O17" s="9">
        <v>15.6</v>
      </c>
      <c r="P17" s="9">
        <v>5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s="4" customFormat="1" x14ac:dyDescent="0.3">
      <c r="A18" s="30"/>
      <c r="B18" s="7"/>
      <c r="C18" s="7">
        <f>C6</f>
        <v>1</v>
      </c>
      <c r="D18" s="10"/>
      <c r="E18" s="10"/>
      <c r="F18" s="10"/>
      <c r="G18" s="10"/>
      <c r="H18" s="10"/>
      <c r="I18" s="10"/>
      <c r="J18" s="10">
        <f>J17*J6</f>
        <v>225</v>
      </c>
      <c r="K18" s="10"/>
      <c r="L18" s="10"/>
      <c r="M18" s="10">
        <f t="shared" ref="M18:P18" si="22">M17*M6</f>
        <v>20</v>
      </c>
      <c r="N18" s="10">
        <f t="shared" si="22"/>
        <v>11.7</v>
      </c>
      <c r="O18" s="10">
        <f t="shared" si="22"/>
        <v>15.6</v>
      </c>
      <c r="P18" s="10">
        <f t="shared" si="22"/>
        <v>5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x14ac:dyDescent="0.3">
      <c r="A19" s="30" t="s">
        <v>182</v>
      </c>
      <c r="B19" s="6">
        <v>100</v>
      </c>
      <c r="C19" s="6">
        <v>1</v>
      </c>
      <c r="D19" s="9"/>
      <c r="E19" s="9">
        <v>10</v>
      </c>
      <c r="F19" s="9"/>
      <c r="G19" s="9"/>
      <c r="H19" s="9"/>
      <c r="I19" s="9"/>
      <c r="J19" s="9"/>
      <c r="K19" s="9"/>
      <c r="L19" s="9">
        <v>10</v>
      </c>
      <c r="M19" s="9"/>
      <c r="N19" s="9">
        <v>9.5</v>
      </c>
      <c r="O19" s="9">
        <v>27.7</v>
      </c>
      <c r="P19" s="9">
        <v>6</v>
      </c>
      <c r="Q19" s="9">
        <v>8</v>
      </c>
      <c r="R19" s="9">
        <v>147.80000000000001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s="4" customFormat="1" x14ac:dyDescent="0.3">
      <c r="A20" s="30"/>
      <c r="B20" s="7"/>
      <c r="C20" s="7">
        <f>C6</f>
        <v>1</v>
      </c>
      <c r="D20" s="10"/>
      <c r="E20" s="10">
        <f>E19*E6</f>
        <v>10</v>
      </c>
      <c r="F20" s="10"/>
      <c r="G20" s="10"/>
      <c r="H20" s="10"/>
      <c r="I20" s="10"/>
      <c r="J20" s="10"/>
      <c r="K20" s="10"/>
      <c r="L20" s="10">
        <f>L19*L6</f>
        <v>10</v>
      </c>
      <c r="M20" s="10"/>
      <c r="N20" s="10">
        <f>N19*N6</f>
        <v>9.5</v>
      </c>
      <c r="O20" s="10">
        <f t="shared" ref="O20:R20" si="23">O19*O6</f>
        <v>27.7</v>
      </c>
      <c r="P20" s="10">
        <f t="shared" si="23"/>
        <v>6</v>
      </c>
      <c r="Q20" s="10">
        <f t="shared" si="23"/>
        <v>8</v>
      </c>
      <c r="R20" s="10">
        <f t="shared" si="23"/>
        <v>147.80000000000001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x14ac:dyDescent="0.3">
      <c r="A21" s="30" t="s">
        <v>181</v>
      </c>
      <c r="B21" s="6">
        <v>180</v>
      </c>
      <c r="C21" s="6">
        <v>1</v>
      </c>
      <c r="D21" s="9"/>
      <c r="E21" s="9"/>
      <c r="F21" s="9"/>
      <c r="G21" s="9">
        <v>0.9</v>
      </c>
      <c r="H21" s="9">
        <v>7</v>
      </c>
      <c r="I21" s="9"/>
      <c r="J21" s="9">
        <v>95</v>
      </c>
      <c r="K21" s="9"/>
      <c r="L21" s="9"/>
      <c r="M21" s="9"/>
      <c r="N21" s="9">
        <v>16.7</v>
      </c>
      <c r="O21" s="9">
        <v>38.700000000000003</v>
      </c>
      <c r="P21" s="9"/>
      <c r="Q21" s="9"/>
      <c r="R21" s="9"/>
      <c r="S21" s="9">
        <v>114.7</v>
      </c>
      <c r="T21" s="9">
        <v>45</v>
      </c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s="4" customFormat="1" x14ac:dyDescent="0.3">
      <c r="A22" s="30"/>
      <c r="B22" s="7"/>
      <c r="C22" s="7">
        <f>C6</f>
        <v>1</v>
      </c>
      <c r="D22" s="10"/>
      <c r="E22" s="10"/>
      <c r="F22" s="10"/>
      <c r="G22" s="10">
        <f>G21*G6</f>
        <v>0.9</v>
      </c>
      <c r="H22" s="10">
        <f>H21*H6</f>
        <v>7</v>
      </c>
      <c r="I22" s="10"/>
      <c r="J22" s="10">
        <f>J21*J6</f>
        <v>95</v>
      </c>
      <c r="K22" s="10"/>
      <c r="L22" s="10"/>
      <c r="M22" s="10"/>
      <c r="N22" s="10">
        <f>N21*N6</f>
        <v>16.7</v>
      </c>
      <c r="O22" s="10">
        <f>O21*O6</f>
        <v>38.700000000000003</v>
      </c>
      <c r="P22" s="10"/>
      <c r="Q22" s="10"/>
      <c r="R22" s="10"/>
      <c r="S22" s="10">
        <f>S21*S6</f>
        <v>114.7</v>
      </c>
      <c r="T22" s="10">
        <f>T21*T6</f>
        <v>45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x14ac:dyDescent="0.3">
      <c r="A23" s="30" t="s">
        <v>28</v>
      </c>
      <c r="B23" s="6">
        <v>200</v>
      </c>
      <c r="C23" s="6">
        <v>1</v>
      </c>
      <c r="D23" s="9"/>
      <c r="E23" s="9"/>
      <c r="F23" s="9">
        <v>10</v>
      </c>
      <c r="G23" s="9"/>
      <c r="H23" s="9"/>
      <c r="I23" s="9"/>
      <c r="J23" s="9">
        <v>200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>
        <v>20</v>
      </c>
      <c r="V23" s="9"/>
      <c r="W23" s="9"/>
      <c r="X23" s="9"/>
      <c r="Y23" s="9"/>
      <c r="Z23" s="9"/>
      <c r="AA23" s="9"/>
      <c r="AB23" s="9"/>
      <c r="AC23" s="9"/>
      <c r="AD23" s="9"/>
    </row>
    <row r="24" spans="1:30" s="4" customFormat="1" x14ac:dyDescent="0.3">
      <c r="A24" s="30"/>
      <c r="B24" s="7"/>
      <c r="C24" s="7">
        <f>C6</f>
        <v>1</v>
      </c>
      <c r="D24" s="10"/>
      <c r="E24" s="10"/>
      <c r="F24" s="10">
        <f>F23*F6</f>
        <v>10</v>
      </c>
      <c r="G24" s="10"/>
      <c r="H24" s="10"/>
      <c r="I24" s="10"/>
      <c r="J24" s="10">
        <f>J23*J6</f>
        <v>200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>
        <f>U23*U6</f>
        <v>20</v>
      </c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x14ac:dyDescent="0.3">
      <c r="A25" s="30" t="s">
        <v>23</v>
      </c>
      <c r="B25" s="6">
        <v>50</v>
      </c>
      <c r="C25" s="6">
        <v>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>
        <v>50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s="4" customFormat="1" x14ac:dyDescent="0.3">
      <c r="A26" s="30"/>
      <c r="B26" s="7"/>
      <c r="C26" s="7">
        <f>C6</f>
        <v>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Q25*Q6</f>
        <v>50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x14ac:dyDescent="0.3">
      <c r="A27" s="30" t="s">
        <v>24</v>
      </c>
      <c r="B27" s="6">
        <v>50</v>
      </c>
      <c r="C27" s="6">
        <v>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>
        <v>50</v>
      </c>
      <c r="W27" s="9"/>
      <c r="X27" s="9"/>
      <c r="Y27" s="9"/>
      <c r="Z27" s="9"/>
      <c r="AA27" s="9"/>
      <c r="AB27" s="9"/>
      <c r="AC27" s="9"/>
      <c r="AD27" s="9"/>
    </row>
    <row r="28" spans="1:30" s="4" customFormat="1" x14ac:dyDescent="0.3">
      <c r="A28" s="30"/>
      <c r="B28" s="7"/>
      <c r="C28" s="7">
        <f>C6</f>
        <v>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>
        <f>V27*V6</f>
        <v>50</v>
      </c>
      <c r="W28" s="10"/>
      <c r="X28" s="10"/>
      <c r="Y28" s="10"/>
      <c r="Z28" s="10"/>
      <c r="AA28" s="10"/>
      <c r="AB28" s="10"/>
      <c r="AC28" s="10"/>
      <c r="AD28" s="10"/>
    </row>
    <row r="29" spans="1:30" s="18" customFormat="1" x14ac:dyDescent="0.3">
      <c r="A29" s="15" t="s">
        <v>25</v>
      </c>
      <c r="B29" s="16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x14ac:dyDescent="0.3">
      <c r="A30" s="30" t="s">
        <v>22</v>
      </c>
      <c r="B30" s="6">
        <v>100</v>
      </c>
      <c r="C30" s="6">
        <v>1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>
        <v>100</v>
      </c>
      <c r="X30" s="9"/>
      <c r="Y30" s="9"/>
      <c r="Z30" s="9"/>
      <c r="AA30" s="9"/>
      <c r="AB30" s="9"/>
      <c r="AC30" s="9"/>
      <c r="AD30" s="9"/>
    </row>
    <row r="31" spans="1:30" s="4" customFormat="1" x14ac:dyDescent="0.3">
      <c r="A31" s="30"/>
      <c r="B31" s="7"/>
      <c r="C31" s="7">
        <f>C6</f>
        <v>1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>
        <f>W30*W6</f>
        <v>100</v>
      </c>
      <c r="X31" s="10"/>
      <c r="Y31" s="10"/>
      <c r="Z31" s="10"/>
      <c r="AA31" s="10"/>
      <c r="AB31" s="10"/>
      <c r="AC31" s="10"/>
      <c r="AD31" s="10"/>
    </row>
    <row r="32" spans="1:30" x14ac:dyDescent="0.3">
      <c r="A32" s="30" t="s">
        <v>51</v>
      </c>
      <c r="B32" s="6">
        <v>50</v>
      </c>
      <c r="C32" s="6">
        <v>1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>
        <v>50</v>
      </c>
      <c r="Y32" s="9"/>
      <c r="Z32" s="9"/>
      <c r="AA32" s="9"/>
      <c r="AB32" s="9"/>
      <c r="AC32" s="9"/>
      <c r="AD32" s="9"/>
    </row>
    <row r="33" spans="1:30" s="4" customFormat="1" x14ac:dyDescent="0.3">
      <c r="A33" s="30"/>
      <c r="B33" s="7"/>
      <c r="C33" s="7">
        <f>C6</f>
        <v>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>
        <f>X32*X6</f>
        <v>50</v>
      </c>
      <c r="Y33" s="10"/>
      <c r="Z33" s="10"/>
      <c r="AA33" s="10"/>
      <c r="AB33" s="10"/>
      <c r="AC33" s="10"/>
      <c r="AD33" s="10"/>
    </row>
    <row r="34" spans="1:30" x14ac:dyDescent="0.3">
      <c r="A34" s="30" t="s">
        <v>127</v>
      </c>
      <c r="B34" s="6">
        <v>200</v>
      </c>
      <c r="C34" s="6">
        <v>1</v>
      </c>
      <c r="D34" s="9"/>
      <c r="E34" s="9"/>
      <c r="F34" s="9">
        <v>15</v>
      </c>
      <c r="G34" s="9"/>
      <c r="H34" s="9"/>
      <c r="I34" s="9"/>
      <c r="J34" s="9">
        <v>214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>
        <v>17.8</v>
      </c>
      <c r="Z34" s="9"/>
      <c r="AA34" s="9"/>
      <c r="AB34" s="9"/>
      <c r="AC34" s="9"/>
      <c r="AD34" s="9"/>
    </row>
    <row r="35" spans="1:30" s="4" customFormat="1" x14ac:dyDescent="0.3">
      <c r="A35" s="30"/>
      <c r="B35" s="7"/>
      <c r="C35" s="7">
        <f>C6</f>
        <v>1</v>
      </c>
      <c r="D35" s="10"/>
      <c r="E35" s="10"/>
      <c r="F35" s="10">
        <f>F34*F6</f>
        <v>15</v>
      </c>
      <c r="G35" s="10"/>
      <c r="H35" s="10"/>
      <c r="I35" s="10"/>
      <c r="J35" s="10">
        <f>J34*J6</f>
        <v>214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>
        <f>Y34*Y6</f>
        <v>17.8</v>
      </c>
      <c r="Z35" s="10"/>
      <c r="AA35" s="10"/>
      <c r="AB35" s="10"/>
      <c r="AC35" s="10"/>
      <c r="AD35" s="10"/>
    </row>
    <row r="36" spans="1:30" s="18" customFormat="1" x14ac:dyDescent="0.3">
      <c r="A36" s="15" t="s">
        <v>30</v>
      </c>
      <c r="B36" s="16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x14ac:dyDescent="0.3">
      <c r="A37" s="30" t="s">
        <v>180</v>
      </c>
      <c r="B37" s="6">
        <v>100</v>
      </c>
      <c r="C37" s="6">
        <v>1</v>
      </c>
      <c r="D37" s="9"/>
      <c r="E37" s="9"/>
      <c r="F37" s="9">
        <v>5</v>
      </c>
      <c r="G37" s="9"/>
      <c r="H37" s="9"/>
      <c r="I37" s="9"/>
      <c r="J37" s="9"/>
      <c r="K37" s="9"/>
      <c r="L37" s="9"/>
      <c r="M37" s="9"/>
      <c r="N37" s="9">
        <v>11.9</v>
      </c>
      <c r="O37" s="9"/>
      <c r="P37" s="9">
        <v>5</v>
      </c>
      <c r="Q37" s="9"/>
      <c r="R37" s="9"/>
      <c r="S37" s="9"/>
      <c r="T37" s="9"/>
      <c r="U37" s="9"/>
      <c r="V37" s="9"/>
      <c r="W37" s="9"/>
      <c r="X37" s="9"/>
      <c r="Y37" s="9"/>
      <c r="Z37" s="9">
        <v>88.9</v>
      </c>
      <c r="AA37" s="9"/>
      <c r="AB37" s="9"/>
      <c r="AC37" s="9"/>
      <c r="AD37" s="9"/>
    </row>
    <row r="38" spans="1:30" s="4" customFormat="1" x14ac:dyDescent="0.3">
      <c r="A38" s="30"/>
      <c r="B38" s="7"/>
      <c r="C38" s="7">
        <f>C6</f>
        <v>1</v>
      </c>
      <c r="D38" s="10"/>
      <c r="E38" s="10"/>
      <c r="F38" s="10">
        <f>F37*F6</f>
        <v>5</v>
      </c>
      <c r="G38" s="10"/>
      <c r="H38" s="10"/>
      <c r="I38" s="10"/>
      <c r="J38" s="10"/>
      <c r="K38" s="10"/>
      <c r="L38" s="10"/>
      <c r="M38" s="10"/>
      <c r="N38" s="10">
        <f>N37*N6</f>
        <v>11.9</v>
      </c>
      <c r="O38" s="10"/>
      <c r="P38" s="10">
        <f>P37*P6</f>
        <v>5</v>
      </c>
      <c r="Q38" s="10"/>
      <c r="R38" s="10"/>
      <c r="S38" s="10"/>
      <c r="T38" s="10"/>
      <c r="U38" s="10"/>
      <c r="V38" s="10"/>
      <c r="W38" s="10"/>
      <c r="X38" s="10"/>
      <c r="Y38" s="10"/>
      <c r="Z38" s="10">
        <f>Z37*Z6</f>
        <v>88.9</v>
      </c>
      <c r="AA38" s="10"/>
      <c r="AB38" s="10"/>
      <c r="AC38" s="10"/>
      <c r="AD38" s="10"/>
    </row>
    <row r="39" spans="1:30" x14ac:dyDescent="0.3">
      <c r="A39" s="30" t="s">
        <v>82</v>
      </c>
      <c r="B39" s="6">
        <v>100</v>
      </c>
      <c r="C39" s="6">
        <v>1</v>
      </c>
      <c r="D39" s="9"/>
      <c r="E39" s="9">
        <v>26.3</v>
      </c>
      <c r="F39" s="9"/>
      <c r="G39" s="9">
        <v>0.5</v>
      </c>
      <c r="H39" s="9">
        <v>2.5</v>
      </c>
      <c r="I39" s="9"/>
      <c r="J39" s="9"/>
      <c r="K39" s="9"/>
      <c r="L39" s="9"/>
      <c r="M39" s="9"/>
      <c r="N39" s="9"/>
      <c r="O39" s="9"/>
      <c r="P39" s="9"/>
      <c r="Q39" s="9">
        <v>15</v>
      </c>
      <c r="R39" s="9"/>
      <c r="S39" s="9"/>
      <c r="T39" s="9"/>
      <c r="U39" s="9"/>
      <c r="V39" s="9"/>
      <c r="W39" s="9"/>
      <c r="X39" s="9"/>
      <c r="Y39" s="9"/>
      <c r="Z39" s="9"/>
      <c r="AA39" s="9">
        <v>83.8</v>
      </c>
      <c r="AB39" s="9"/>
      <c r="AC39" s="9"/>
      <c r="AD39" s="9"/>
    </row>
    <row r="40" spans="1:30" s="4" customFormat="1" x14ac:dyDescent="0.3">
      <c r="A40" s="30"/>
      <c r="B40" s="7"/>
      <c r="C40" s="7">
        <f>C6</f>
        <v>1</v>
      </c>
      <c r="D40" s="10"/>
      <c r="E40" s="10">
        <f>E39*E6</f>
        <v>26.3</v>
      </c>
      <c r="F40" s="10"/>
      <c r="G40" s="10">
        <f>G39*G6</f>
        <v>0.5</v>
      </c>
      <c r="H40" s="10">
        <f>H39*H6</f>
        <v>2.5</v>
      </c>
      <c r="I40" s="10"/>
      <c r="J40" s="10"/>
      <c r="K40" s="10"/>
      <c r="L40" s="10"/>
      <c r="M40" s="10"/>
      <c r="N40" s="10"/>
      <c r="O40" s="10"/>
      <c r="P40" s="10"/>
      <c r="Q40" s="10">
        <f>Q39*Q6</f>
        <v>15</v>
      </c>
      <c r="R40" s="10"/>
      <c r="S40" s="10"/>
      <c r="T40" s="10"/>
      <c r="U40" s="10"/>
      <c r="V40" s="10"/>
      <c r="W40" s="10"/>
      <c r="X40" s="10"/>
      <c r="Y40" s="10"/>
      <c r="Z40" s="10"/>
      <c r="AA40" s="10">
        <f>AA39*AA6</f>
        <v>83.8</v>
      </c>
      <c r="AB40" s="10"/>
      <c r="AC40" s="10"/>
      <c r="AD40" s="10"/>
    </row>
    <row r="41" spans="1:30" x14ac:dyDescent="0.3">
      <c r="A41" s="30" t="s">
        <v>179</v>
      </c>
      <c r="B41" s="6">
        <v>180</v>
      </c>
      <c r="C41" s="6">
        <v>1</v>
      </c>
      <c r="D41" s="9"/>
      <c r="E41" s="9"/>
      <c r="F41" s="9"/>
      <c r="G41" s="9">
        <v>1.8</v>
      </c>
      <c r="H41" s="9">
        <v>4.4000000000000004</v>
      </c>
      <c r="I41" s="9"/>
      <c r="J41" s="9">
        <v>144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>
        <v>39</v>
      </c>
      <c r="AC41" s="9"/>
      <c r="AD41" s="9"/>
    </row>
    <row r="42" spans="1:30" s="4" customFormat="1" x14ac:dyDescent="0.3">
      <c r="A42" s="30"/>
      <c r="B42" s="7"/>
      <c r="C42" s="7">
        <f>C6</f>
        <v>1</v>
      </c>
      <c r="D42" s="10"/>
      <c r="E42" s="10"/>
      <c r="F42" s="10"/>
      <c r="G42" s="10">
        <f>G41*G6</f>
        <v>1.8</v>
      </c>
      <c r="H42" s="10">
        <f>H41*H6</f>
        <v>4.4000000000000004</v>
      </c>
      <c r="I42" s="10"/>
      <c r="J42" s="10">
        <f>J41*J6</f>
        <v>144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>
        <f>AB41*AB6</f>
        <v>39</v>
      </c>
      <c r="AC42" s="10"/>
      <c r="AD42" s="10"/>
    </row>
    <row r="43" spans="1:30" x14ac:dyDescent="0.3">
      <c r="A43" s="30" t="s">
        <v>124</v>
      </c>
      <c r="B43" s="6">
        <v>200</v>
      </c>
      <c r="C43" s="6">
        <v>1</v>
      </c>
      <c r="D43" s="9"/>
      <c r="E43" s="9"/>
      <c r="F43" s="9">
        <v>10</v>
      </c>
      <c r="G43" s="9"/>
      <c r="H43" s="9"/>
      <c r="I43" s="9"/>
      <c r="J43" s="9">
        <v>204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>
        <v>1</v>
      </c>
      <c r="AD43" s="9"/>
    </row>
    <row r="44" spans="1:30" s="4" customFormat="1" x14ac:dyDescent="0.3">
      <c r="A44" s="30"/>
      <c r="B44" s="7"/>
      <c r="C44" s="7">
        <f>C6</f>
        <v>1</v>
      </c>
      <c r="D44" s="10"/>
      <c r="E44" s="10"/>
      <c r="F44" s="10">
        <f>F43*F6</f>
        <v>10</v>
      </c>
      <c r="G44" s="10"/>
      <c r="H44" s="10"/>
      <c r="I44" s="10"/>
      <c r="J44" s="10">
        <f>J43*J6</f>
        <v>204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>
        <f>AC43*AC6</f>
        <v>1</v>
      </c>
      <c r="AD44" s="10"/>
    </row>
    <row r="45" spans="1:30" x14ac:dyDescent="0.3">
      <c r="A45" s="30" t="s">
        <v>24</v>
      </c>
      <c r="B45" s="6">
        <v>50</v>
      </c>
      <c r="C45" s="6">
        <v>1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>
        <v>50</v>
      </c>
      <c r="W45" s="9"/>
      <c r="X45" s="9"/>
      <c r="Y45" s="9"/>
      <c r="Z45" s="9"/>
      <c r="AA45" s="9"/>
      <c r="AB45" s="9"/>
      <c r="AC45" s="9"/>
      <c r="AD45" s="9"/>
    </row>
    <row r="46" spans="1:30" s="14" customFormat="1" x14ac:dyDescent="0.3">
      <c r="A46" s="30"/>
      <c r="B46" s="7"/>
      <c r="C46" s="7">
        <f>C24</f>
        <v>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>
        <f t="shared" ref="V46" si="24">V45*V6</f>
        <v>50</v>
      </c>
      <c r="W46" s="13"/>
      <c r="X46" s="13"/>
      <c r="Y46" s="13"/>
      <c r="Z46" s="13"/>
      <c r="AA46" s="13"/>
      <c r="AB46" s="13"/>
      <c r="AC46" s="13"/>
      <c r="AD46" s="13"/>
    </row>
    <row r="47" spans="1:30" x14ac:dyDescent="0.3">
      <c r="A47" s="30" t="s">
        <v>87</v>
      </c>
      <c r="B47" s="6">
        <v>180</v>
      </c>
      <c r="C47" s="6">
        <v>1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>
        <v>180</v>
      </c>
    </row>
    <row r="48" spans="1:30" s="4" customFormat="1" x14ac:dyDescent="0.3">
      <c r="A48" s="30"/>
      <c r="B48" s="7"/>
      <c r="C48" s="7">
        <f>C6</f>
        <v>1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>
        <f>AD47*AD6</f>
        <v>180</v>
      </c>
    </row>
    <row r="49" spans="1:30" x14ac:dyDescent="0.3">
      <c r="A49" s="5" t="s">
        <v>33</v>
      </c>
      <c r="B49" s="6"/>
      <c r="C49" s="6"/>
      <c r="D49" s="11">
        <f>D9+D11+D13+D15+D18+D20+D22++D22+D24+D26+D28+D31+D33+D35+D38+D40+D42+D44+D46+D48</f>
        <v>52.9</v>
      </c>
      <c r="E49" s="11">
        <f t="shared" ref="E49:AD49" si="25">E9+E11+E13+E15+E18+E20+E22++E22+E24+E26+E28+E31+E33+E35+E38+E40+E42+E44+E46+E48</f>
        <v>341.8</v>
      </c>
      <c r="F49" s="11">
        <f t="shared" si="25"/>
        <v>56</v>
      </c>
      <c r="G49" s="11">
        <f t="shared" si="25"/>
        <v>6.5</v>
      </c>
      <c r="H49" s="11">
        <f t="shared" si="25"/>
        <v>32.799999999999997</v>
      </c>
      <c r="I49" s="11">
        <f t="shared" si="25"/>
        <v>4</v>
      </c>
      <c r="J49" s="11">
        <f t="shared" si="25"/>
        <v>1299</v>
      </c>
      <c r="K49" s="11">
        <f t="shared" si="25"/>
        <v>10.9</v>
      </c>
      <c r="L49" s="11">
        <f t="shared" si="25"/>
        <v>10</v>
      </c>
      <c r="M49" s="11">
        <f t="shared" si="25"/>
        <v>20</v>
      </c>
      <c r="N49" s="11">
        <f t="shared" si="25"/>
        <v>66.5</v>
      </c>
      <c r="O49" s="11">
        <f t="shared" si="25"/>
        <v>120.7</v>
      </c>
      <c r="P49" s="11">
        <f t="shared" si="25"/>
        <v>16</v>
      </c>
      <c r="Q49" s="11">
        <f t="shared" si="25"/>
        <v>163</v>
      </c>
      <c r="R49" s="11">
        <f t="shared" si="25"/>
        <v>147.80000000000001</v>
      </c>
      <c r="S49" s="11">
        <f t="shared" si="25"/>
        <v>229.4</v>
      </c>
      <c r="T49" s="11">
        <f t="shared" si="25"/>
        <v>90</v>
      </c>
      <c r="U49" s="11">
        <f t="shared" si="25"/>
        <v>20</v>
      </c>
      <c r="V49" s="11">
        <f t="shared" si="25"/>
        <v>100</v>
      </c>
      <c r="W49" s="11">
        <f t="shared" si="25"/>
        <v>100</v>
      </c>
      <c r="X49" s="11">
        <f t="shared" si="25"/>
        <v>50</v>
      </c>
      <c r="Y49" s="11">
        <f t="shared" si="25"/>
        <v>17.8</v>
      </c>
      <c r="Z49" s="11">
        <f t="shared" si="25"/>
        <v>88.9</v>
      </c>
      <c r="AA49" s="11">
        <f t="shared" si="25"/>
        <v>83.8</v>
      </c>
      <c r="AB49" s="11">
        <f t="shared" si="25"/>
        <v>39</v>
      </c>
      <c r="AC49" s="11">
        <f t="shared" si="25"/>
        <v>1</v>
      </c>
      <c r="AD49" s="11">
        <f t="shared" si="25"/>
        <v>180</v>
      </c>
    </row>
    <row r="50" spans="1:30" x14ac:dyDescent="0.3">
      <c r="A50" s="5" t="s">
        <v>106</v>
      </c>
      <c r="B50" s="8"/>
      <c r="C50" s="8"/>
      <c r="D50" s="23">
        <f>D49/1000</f>
        <v>5.2899999999999996E-2</v>
      </c>
      <c r="E50" s="23">
        <f t="shared" ref="E50:AD50" si="26">E49/1000</f>
        <v>0.34179999999999999</v>
      </c>
      <c r="F50" s="23">
        <f t="shared" si="26"/>
        <v>5.6000000000000001E-2</v>
      </c>
      <c r="G50" s="23">
        <f t="shared" si="26"/>
        <v>6.4999999999999997E-3</v>
      </c>
      <c r="H50" s="23">
        <f t="shared" si="26"/>
        <v>3.2799999999999996E-2</v>
      </c>
      <c r="I50" s="23">
        <f t="shared" si="26"/>
        <v>4.0000000000000001E-3</v>
      </c>
      <c r="J50" s="23">
        <f t="shared" si="26"/>
        <v>1.2989999999999999</v>
      </c>
      <c r="K50" s="23">
        <f t="shared" si="26"/>
        <v>1.09E-2</v>
      </c>
      <c r="L50" s="23">
        <f t="shared" si="26"/>
        <v>0.01</v>
      </c>
      <c r="M50" s="23">
        <f t="shared" si="26"/>
        <v>0.02</v>
      </c>
      <c r="N50" s="23">
        <f t="shared" si="26"/>
        <v>6.6500000000000004E-2</v>
      </c>
      <c r="O50" s="23">
        <f t="shared" si="26"/>
        <v>0.1207</v>
      </c>
      <c r="P50" s="23">
        <f t="shared" si="26"/>
        <v>1.6E-2</v>
      </c>
      <c r="Q50" s="23">
        <f t="shared" si="26"/>
        <v>0.16300000000000001</v>
      </c>
      <c r="R50" s="23">
        <f t="shared" si="26"/>
        <v>0.14780000000000001</v>
      </c>
      <c r="S50" s="23">
        <f t="shared" si="26"/>
        <v>0.22939999999999999</v>
      </c>
      <c r="T50" s="23">
        <f t="shared" si="26"/>
        <v>0.09</v>
      </c>
      <c r="U50" s="23">
        <f t="shared" si="26"/>
        <v>0.02</v>
      </c>
      <c r="V50" s="23">
        <f t="shared" si="26"/>
        <v>0.1</v>
      </c>
      <c r="W50" s="23">
        <f t="shared" si="26"/>
        <v>0.1</v>
      </c>
      <c r="X50" s="23">
        <f t="shared" si="26"/>
        <v>0.05</v>
      </c>
      <c r="Y50" s="23">
        <f t="shared" si="26"/>
        <v>1.78E-2</v>
      </c>
      <c r="Z50" s="23">
        <f t="shared" si="26"/>
        <v>8.8900000000000007E-2</v>
      </c>
      <c r="AA50" s="23">
        <f t="shared" si="26"/>
        <v>8.3799999999999999E-2</v>
      </c>
      <c r="AB50" s="23">
        <f t="shared" si="26"/>
        <v>3.9E-2</v>
      </c>
      <c r="AC50" s="23">
        <f t="shared" si="26"/>
        <v>1E-3</v>
      </c>
      <c r="AD50" s="23">
        <f t="shared" si="26"/>
        <v>0.18</v>
      </c>
    </row>
    <row r="51" spans="1:30" ht="57.6" x14ac:dyDescent="0.3">
      <c r="D51" s="3" t="s">
        <v>78</v>
      </c>
      <c r="E51" s="3" t="s">
        <v>4</v>
      </c>
      <c r="F51" s="3" t="s">
        <v>5</v>
      </c>
      <c r="G51" s="3" t="s">
        <v>6</v>
      </c>
      <c r="H51" s="3" t="s">
        <v>7</v>
      </c>
      <c r="I51" s="3" t="s">
        <v>49</v>
      </c>
      <c r="J51" s="3" t="s">
        <v>8</v>
      </c>
      <c r="K51" s="3" t="s">
        <v>134</v>
      </c>
      <c r="L51" s="3" t="s">
        <v>18</v>
      </c>
      <c r="M51" s="3" t="s">
        <v>225</v>
      </c>
      <c r="N51" s="3" t="s">
        <v>15</v>
      </c>
      <c r="O51" s="3" t="s">
        <v>14</v>
      </c>
      <c r="P51" s="3" t="s">
        <v>16</v>
      </c>
      <c r="Q51" s="3" t="s">
        <v>23</v>
      </c>
      <c r="R51" s="3" t="s">
        <v>166</v>
      </c>
      <c r="S51" s="3" t="s">
        <v>13</v>
      </c>
      <c r="T51" s="3" t="s">
        <v>66</v>
      </c>
      <c r="U51" s="3" t="s">
        <v>29</v>
      </c>
      <c r="V51" s="3" t="s">
        <v>101</v>
      </c>
      <c r="W51" s="3" t="s">
        <v>22</v>
      </c>
      <c r="X51" s="3" t="s">
        <v>54</v>
      </c>
      <c r="Y51" s="3" t="s">
        <v>10</v>
      </c>
      <c r="Z51" s="3" t="s">
        <v>40</v>
      </c>
      <c r="AA51" s="3" t="s">
        <v>19</v>
      </c>
      <c r="AB51" s="3" t="s">
        <v>50</v>
      </c>
      <c r="AC51" s="3" t="s">
        <v>9</v>
      </c>
      <c r="AD51" s="3" t="s">
        <v>32</v>
      </c>
    </row>
    <row r="52" spans="1:30" x14ac:dyDescent="0.3">
      <c r="L52" s="25">
        <f>L50/0.04</f>
        <v>0.25</v>
      </c>
    </row>
    <row r="53" spans="1:30" x14ac:dyDescent="0.3">
      <c r="A53" s="1" t="s">
        <v>107</v>
      </c>
      <c r="L53" s="24" t="s">
        <v>108</v>
      </c>
    </row>
  </sheetData>
  <mergeCells count="20">
    <mergeCell ref="A19:A20"/>
    <mergeCell ref="A21:A22"/>
    <mergeCell ref="A23:A24"/>
    <mergeCell ref="A25:A26"/>
    <mergeCell ref="A4:H4"/>
    <mergeCell ref="A8:A9"/>
    <mergeCell ref="A10:A11"/>
    <mergeCell ref="A12:A13"/>
    <mergeCell ref="A14:A15"/>
    <mergeCell ref="A17:A18"/>
    <mergeCell ref="A27:A28"/>
    <mergeCell ref="A30:A31"/>
    <mergeCell ref="A47:A48"/>
    <mergeCell ref="A34:A35"/>
    <mergeCell ref="A37:A38"/>
    <mergeCell ref="A39:A40"/>
    <mergeCell ref="A41:A42"/>
    <mergeCell ref="A43:A44"/>
    <mergeCell ref="A45:A46"/>
    <mergeCell ref="A32:A33"/>
  </mergeCells>
  <pageMargins left="0.25" right="0.25" top="0.75" bottom="0.75" header="0.3" footer="0.3"/>
  <pageSetup paperSize="9" scale="49" fitToHeight="0" orientation="landscape" r:id="rId1"/>
  <colBreaks count="1" manualBreakCount="1">
    <brk id="3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view="pageBreakPreview" zoomScale="60" zoomScaleNormal="100" workbookViewId="0">
      <pane ySplit="6" topLeftCell="A7" activePane="bottomLeft" state="frozen"/>
      <selection pane="bottomLeft" activeCell="V42" sqref="J42:V42"/>
    </sheetView>
  </sheetViews>
  <sheetFormatPr defaultRowHeight="14.4" x14ac:dyDescent="0.3"/>
  <cols>
    <col min="1" max="1" width="30.6640625" style="1" customWidth="1"/>
    <col min="2" max="2" width="7.88671875" customWidth="1"/>
    <col min="9" max="9" width="10.109375" customWidth="1"/>
  </cols>
  <sheetData>
    <row r="1" spans="1:34" x14ac:dyDescent="0.3">
      <c r="C1" s="2"/>
    </row>
    <row r="2" spans="1:34" ht="18" x14ac:dyDescent="0.35">
      <c r="O2" s="26" t="s">
        <v>110</v>
      </c>
    </row>
    <row r="4" spans="1:34" ht="18" x14ac:dyDescent="0.35">
      <c r="A4" s="29" t="s">
        <v>207</v>
      </c>
      <c r="B4" s="29"/>
      <c r="C4" s="29"/>
      <c r="D4" s="29"/>
      <c r="E4" s="29"/>
      <c r="F4" s="29"/>
      <c r="G4" s="29"/>
      <c r="H4" s="29"/>
      <c r="AD4" s="26" t="s">
        <v>109</v>
      </c>
    </row>
    <row r="5" spans="1:34" s="3" customFormat="1" ht="57.6" x14ac:dyDescent="0.3">
      <c r="A5" s="3" t="s">
        <v>0</v>
      </c>
      <c r="B5" s="3" t="s">
        <v>1</v>
      </c>
      <c r="C5" s="3" t="s">
        <v>98</v>
      </c>
      <c r="D5" s="3" t="s">
        <v>39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31</v>
      </c>
      <c r="L5" s="3" t="s">
        <v>66</v>
      </c>
      <c r="M5" s="3" t="s">
        <v>14</v>
      </c>
      <c r="N5" s="3" t="s">
        <v>15</v>
      </c>
      <c r="O5" s="3" t="s">
        <v>16</v>
      </c>
      <c r="P5" s="3" t="s">
        <v>21</v>
      </c>
      <c r="Q5" s="3" t="s">
        <v>187</v>
      </c>
      <c r="R5" s="3" t="s">
        <v>144</v>
      </c>
      <c r="S5" s="3" t="s">
        <v>85</v>
      </c>
      <c r="T5" s="3" t="s">
        <v>38</v>
      </c>
      <c r="U5" s="3" t="s">
        <v>18</v>
      </c>
      <c r="V5" s="3" t="s">
        <v>56</v>
      </c>
      <c r="W5" s="3" t="s">
        <v>13</v>
      </c>
      <c r="X5" s="3" t="s">
        <v>226</v>
      </c>
      <c r="Y5" s="3" t="s">
        <v>99</v>
      </c>
      <c r="Z5" s="3" t="s">
        <v>22</v>
      </c>
      <c r="AA5" s="3" t="s">
        <v>100</v>
      </c>
      <c r="AB5" s="3" t="s">
        <v>111</v>
      </c>
      <c r="AC5" s="3" t="s">
        <v>42</v>
      </c>
      <c r="AD5" s="3" t="s">
        <v>84</v>
      </c>
      <c r="AE5" s="3" t="s">
        <v>41</v>
      </c>
      <c r="AF5" s="3" t="s">
        <v>103</v>
      </c>
      <c r="AG5" s="3" t="s">
        <v>10</v>
      </c>
      <c r="AH5" s="3" t="s">
        <v>29</v>
      </c>
    </row>
    <row r="6" spans="1:34" s="21" customFormat="1" x14ac:dyDescent="0.3">
      <c r="A6" s="22" t="s">
        <v>105</v>
      </c>
      <c r="B6" s="20"/>
      <c r="C6" s="20">
        <v>1</v>
      </c>
      <c r="D6" s="20">
        <f>C6</f>
        <v>1</v>
      </c>
      <c r="E6" s="20">
        <f t="shared" ref="E6:J6" si="0">D6</f>
        <v>1</v>
      </c>
      <c r="F6" s="20">
        <f t="shared" si="0"/>
        <v>1</v>
      </c>
      <c r="G6" s="20">
        <f t="shared" si="0"/>
        <v>1</v>
      </c>
      <c r="H6" s="20">
        <f t="shared" si="0"/>
        <v>1</v>
      </c>
      <c r="I6" s="20">
        <f t="shared" si="0"/>
        <v>1</v>
      </c>
      <c r="J6" s="20">
        <f t="shared" si="0"/>
        <v>1</v>
      </c>
      <c r="K6" s="20">
        <f t="shared" ref="K6" si="1">J6</f>
        <v>1</v>
      </c>
      <c r="L6" s="20">
        <f t="shared" ref="L6" si="2">K6</f>
        <v>1</v>
      </c>
      <c r="M6" s="20">
        <f t="shared" ref="M6" si="3">L6</f>
        <v>1</v>
      </c>
      <c r="N6" s="20">
        <f t="shared" ref="N6" si="4">M6</f>
        <v>1</v>
      </c>
      <c r="O6" s="20">
        <f t="shared" ref="O6" si="5">N6</f>
        <v>1</v>
      </c>
      <c r="P6" s="20">
        <f t="shared" ref="P6" si="6">O6</f>
        <v>1</v>
      </c>
      <c r="Q6" s="20">
        <f t="shared" ref="Q6" si="7">P6</f>
        <v>1</v>
      </c>
      <c r="R6" s="20">
        <f t="shared" ref="R6" si="8">Q6</f>
        <v>1</v>
      </c>
      <c r="S6" s="20">
        <f t="shared" ref="S6" si="9">R6</f>
        <v>1</v>
      </c>
      <c r="T6" s="20">
        <f t="shared" ref="T6" si="10">S6</f>
        <v>1</v>
      </c>
      <c r="U6" s="20">
        <f t="shared" ref="U6" si="11">T6</f>
        <v>1</v>
      </c>
      <c r="V6" s="20">
        <f t="shared" ref="V6" si="12">U6</f>
        <v>1</v>
      </c>
      <c r="W6" s="20">
        <f t="shared" ref="W6" si="13">V6</f>
        <v>1</v>
      </c>
      <c r="X6" s="20">
        <f t="shared" ref="X6" si="14">W6</f>
        <v>1</v>
      </c>
      <c r="Y6" s="20">
        <f t="shared" ref="Y6" si="15">X6</f>
        <v>1</v>
      </c>
      <c r="Z6" s="20">
        <f t="shared" ref="Z6" si="16">Y6</f>
        <v>1</v>
      </c>
      <c r="AA6" s="20">
        <f t="shared" ref="AA6" si="17">Z6</f>
        <v>1</v>
      </c>
      <c r="AB6" s="20">
        <f t="shared" ref="AB6" si="18">AA6</f>
        <v>1</v>
      </c>
      <c r="AC6" s="20">
        <f t="shared" ref="AC6" si="19">AB6</f>
        <v>1</v>
      </c>
      <c r="AD6" s="20">
        <f t="shared" ref="AD6" si="20">AC6</f>
        <v>1</v>
      </c>
      <c r="AE6" s="20">
        <f t="shared" ref="AE6" si="21">AD6</f>
        <v>1</v>
      </c>
      <c r="AF6" s="20">
        <f t="shared" ref="AF6" si="22">AE6</f>
        <v>1</v>
      </c>
      <c r="AG6" s="20">
        <f t="shared" ref="AG6" si="23">AF6</f>
        <v>1</v>
      </c>
      <c r="AH6" s="20">
        <f t="shared" ref="AH6" si="24">AG6</f>
        <v>1</v>
      </c>
    </row>
    <row r="7" spans="1:34" s="18" customFormat="1" x14ac:dyDescent="0.3">
      <c r="A7" s="15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x14ac:dyDescent="0.3">
      <c r="A8" s="30" t="s">
        <v>185</v>
      </c>
      <c r="B8" s="6">
        <v>250</v>
      </c>
      <c r="C8" s="6">
        <v>1</v>
      </c>
      <c r="D8" s="9">
        <v>52.9</v>
      </c>
      <c r="E8" s="9">
        <v>123.8</v>
      </c>
      <c r="F8" s="9">
        <v>6</v>
      </c>
      <c r="G8" s="9">
        <v>2.4</v>
      </c>
      <c r="H8" s="9">
        <v>11.9</v>
      </c>
      <c r="I8" s="9">
        <v>71.400000000000006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s="4" customFormat="1" x14ac:dyDescent="0.3">
      <c r="A9" s="30"/>
      <c r="B9" s="7"/>
      <c r="C9" s="7">
        <f>C6</f>
        <v>1</v>
      </c>
      <c r="D9" s="10">
        <f>D8*D6</f>
        <v>52.9</v>
      </c>
      <c r="E9" s="10">
        <f t="shared" ref="E9:I9" si="25">E8*E6</f>
        <v>123.8</v>
      </c>
      <c r="F9" s="10">
        <f t="shared" si="25"/>
        <v>6</v>
      </c>
      <c r="G9" s="10">
        <f t="shared" si="25"/>
        <v>2.4</v>
      </c>
      <c r="H9" s="10">
        <f t="shared" si="25"/>
        <v>11.9</v>
      </c>
      <c r="I9" s="10">
        <f t="shared" si="25"/>
        <v>71.400000000000006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x14ac:dyDescent="0.3">
      <c r="A10" s="30" t="s">
        <v>132</v>
      </c>
      <c r="B10" s="6">
        <v>200</v>
      </c>
      <c r="C10" s="6">
        <v>1</v>
      </c>
      <c r="D10" s="9"/>
      <c r="E10" s="9">
        <v>50</v>
      </c>
      <c r="F10" s="9">
        <v>10</v>
      </c>
      <c r="G10" s="9"/>
      <c r="H10" s="9"/>
      <c r="I10" s="9">
        <v>154</v>
      </c>
      <c r="J10" s="9">
        <v>1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s="4" customFormat="1" x14ac:dyDescent="0.3">
      <c r="A11" s="30"/>
      <c r="B11" s="7"/>
      <c r="C11" s="7">
        <f>C6</f>
        <v>1</v>
      </c>
      <c r="D11" s="10"/>
      <c r="E11" s="10">
        <f>E10*E6</f>
        <v>50</v>
      </c>
      <c r="F11" s="10">
        <f t="shared" ref="F11:J11" si="26">F10*F6</f>
        <v>10</v>
      </c>
      <c r="G11" s="10"/>
      <c r="H11" s="10"/>
      <c r="I11" s="10">
        <f t="shared" si="26"/>
        <v>154</v>
      </c>
      <c r="J11" s="10">
        <f t="shared" si="26"/>
        <v>1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x14ac:dyDescent="0.3">
      <c r="A12" s="30" t="s">
        <v>7</v>
      </c>
      <c r="B12" s="6">
        <v>10</v>
      </c>
      <c r="C12" s="6">
        <v>1</v>
      </c>
      <c r="D12" s="9"/>
      <c r="E12" s="9"/>
      <c r="F12" s="9"/>
      <c r="G12" s="9"/>
      <c r="H12" s="9">
        <v>10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s="4" customFormat="1" x14ac:dyDescent="0.3">
      <c r="A13" s="30"/>
      <c r="B13" s="7"/>
      <c r="C13" s="7">
        <f>C6</f>
        <v>1</v>
      </c>
      <c r="D13" s="10"/>
      <c r="E13" s="10"/>
      <c r="F13" s="10"/>
      <c r="G13" s="10"/>
      <c r="H13" s="10">
        <f>H12*H6</f>
        <v>10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x14ac:dyDescent="0.3">
      <c r="A14" s="30" t="s">
        <v>23</v>
      </c>
      <c r="B14" s="6">
        <v>90</v>
      </c>
      <c r="C14" s="6">
        <v>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>
        <v>90</v>
      </c>
      <c r="AB14" s="9"/>
      <c r="AC14" s="9"/>
      <c r="AD14" s="9"/>
      <c r="AE14" s="9"/>
      <c r="AF14" s="9"/>
      <c r="AG14" s="9"/>
      <c r="AH14" s="9"/>
    </row>
    <row r="15" spans="1:34" s="4" customFormat="1" x14ac:dyDescent="0.3">
      <c r="A15" s="30"/>
      <c r="B15" s="7"/>
      <c r="C15" s="7">
        <f>C6</f>
        <v>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>
        <f t="shared" ref="AA15" si="27">AA14*AA6</f>
        <v>90</v>
      </c>
      <c r="AB15" s="10"/>
      <c r="AC15" s="10"/>
      <c r="AD15" s="10"/>
      <c r="AE15" s="10"/>
      <c r="AF15" s="10"/>
      <c r="AG15" s="10"/>
      <c r="AH15" s="10"/>
    </row>
    <row r="16" spans="1:34" s="18" customFormat="1" x14ac:dyDescent="0.3">
      <c r="A16" s="15" t="s">
        <v>12</v>
      </c>
      <c r="B16" s="16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x14ac:dyDescent="0.3">
      <c r="A17" s="30" t="s">
        <v>184</v>
      </c>
      <c r="B17" s="6">
        <v>250</v>
      </c>
      <c r="C17" s="6">
        <v>1</v>
      </c>
      <c r="D17" s="9"/>
      <c r="E17" s="9"/>
      <c r="F17" s="9">
        <v>2.5</v>
      </c>
      <c r="G17" s="9"/>
      <c r="H17" s="9"/>
      <c r="I17" s="9">
        <v>200</v>
      </c>
      <c r="J17" s="9"/>
      <c r="K17" s="9">
        <v>53.3</v>
      </c>
      <c r="L17" s="9">
        <v>25</v>
      </c>
      <c r="M17" s="9">
        <v>13.3</v>
      </c>
      <c r="N17" s="9">
        <v>11.9</v>
      </c>
      <c r="O17" s="9">
        <v>4</v>
      </c>
      <c r="P17" s="9">
        <v>1.5</v>
      </c>
      <c r="Q17" s="9">
        <v>10.199999999999999</v>
      </c>
      <c r="R17" s="9">
        <v>7.5</v>
      </c>
      <c r="S17" s="9">
        <v>1.3</v>
      </c>
      <c r="T17" s="9"/>
      <c r="U17" s="9"/>
      <c r="V17" s="9"/>
      <c r="W17" s="9">
        <v>16.7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s="4" customFormat="1" x14ac:dyDescent="0.3">
      <c r="A18" s="30"/>
      <c r="B18" s="7"/>
      <c r="C18" s="7">
        <f>C6</f>
        <v>1</v>
      </c>
      <c r="D18" s="10"/>
      <c r="E18" s="10"/>
      <c r="F18" s="10">
        <f>F17*F6</f>
        <v>2.5</v>
      </c>
      <c r="G18" s="10"/>
      <c r="H18" s="10"/>
      <c r="I18" s="10">
        <f>I17*I6</f>
        <v>200</v>
      </c>
      <c r="J18" s="10"/>
      <c r="K18" s="10">
        <f>K17*K6</f>
        <v>53.3</v>
      </c>
      <c r="L18" s="10">
        <f t="shared" ref="L18:W18" si="28">L17*L6</f>
        <v>25</v>
      </c>
      <c r="M18" s="10">
        <f t="shared" si="28"/>
        <v>13.3</v>
      </c>
      <c r="N18" s="10">
        <f t="shared" si="28"/>
        <v>11.9</v>
      </c>
      <c r="O18" s="10">
        <f t="shared" si="28"/>
        <v>4</v>
      </c>
      <c r="P18" s="10">
        <f t="shared" si="28"/>
        <v>1.5</v>
      </c>
      <c r="Q18" s="10">
        <f t="shared" si="28"/>
        <v>10.199999999999999</v>
      </c>
      <c r="R18" s="10">
        <f t="shared" si="28"/>
        <v>7.5</v>
      </c>
      <c r="S18" s="10">
        <f t="shared" si="28"/>
        <v>1.3</v>
      </c>
      <c r="T18" s="10"/>
      <c r="U18" s="10"/>
      <c r="V18" s="10"/>
      <c r="W18" s="10">
        <f t="shared" si="28"/>
        <v>16.7</v>
      </c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x14ac:dyDescent="0.3">
      <c r="A19" s="30" t="s">
        <v>169</v>
      </c>
      <c r="B19" s="6">
        <v>100</v>
      </c>
      <c r="C19" s="6">
        <v>1</v>
      </c>
      <c r="D19" s="9"/>
      <c r="E19" s="9">
        <v>10</v>
      </c>
      <c r="F19" s="9"/>
      <c r="G19" s="9"/>
      <c r="H19" s="9"/>
      <c r="I19" s="9"/>
      <c r="J19" s="9"/>
      <c r="K19" s="9"/>
      <c r="L19" s="9"/>
      <c r="M19" s="9"/>
      <c r="N19" s="9">
        <v>11.9</v>
      </c>
      <c r="O19" s="9">
        <v>6</v>
      </c>
      <c r="P19" s="9"/>
      <c r="Q19" s="9"/>
      <c r="R19" s="9"/>
      <c r="S19" s="9"/>
      <c r="T19" s="9">
        <v>76.900000000000006</v>
      </c>
      <c r="U19" s="9">
        <v>10</v>
      </c>
      <c r="V19" s="9">
        <v>10</v>
      </c>
      <c r="W19" s="9">
        <v>26.7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s="4" customFormat="1" x14ac:dyDescent="0.3">
      <c r="A20" s="30"/>
      <c r="B20" s="7"/>
      <c r="C20" s="7">
        <f>C6</f>
        <v>1</v>
      </c>
      <c r="D20" s="10"/>
      <c r="E20" s="10">
        <f>E19*E6</f>
        <v>10</v>
      </c>
      <c r="F20" s="10"/>
      <c r="G20" s="10"/>
      <c r="H20" s="10"/>
      <c r="I20" s="10"/>
      <c r="J20" s="10"/>
      <c r="K20" s="10"/>
      <c r="L20" s="10"/>
      <c r="M20" s="10"/>
      <c r="N20" s="10">
        <f>N19*N6</f>
        <v>11.9</v>
      </c>
      <c r="O20" s="10">
        <f>O19*O6</f>
        <v>6</v>
      </c>
      <c r="P20" s="10"/>
      <c r="Q20" s="10"/>
      <c r="R20" s="10"/>
      <c r="S20" s="10"/>
      <c r="T20" s="10">
        <f>T19*T6</f>
        <v>76.900000000000006</v>
      </c>
      <c r="U20" s="10">
        <f t="shared" ref="U20:W20" si="29">U19*U6</f>
        <v>10</v>
      </c>
      <c r="V20" s="10">
        <f t="shared" si="29"/>
        <v>10</v>
      </c>
      <c r="W20" s="10">
        <f t="shared" si="29"/>
        <v>26.7</v>
      </c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x14ac:dyDescent="0.3">
      <c r="A21" s="30" t="s">
        <v>116</v>
      </c>
      <c r="B21" s="6">
        <v>180</v>
      </c>
      <c r="C21" s="6">
        <v>1</v>
      </c>
      <c r="D21" s="9"/>
      <c r="E21" s="9"/>
      <c r="F21" s="9"/>
      <c r="G21" s="9">
        <v>3.1</v>
      </c>
      <c r="H21" s="9">
        <v>9</v>
      </c>
      <c r="I21" s="9">
        <v>378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>
        <v>63</v>
      </c>
      <c r="Z21" s="9"/>
      <c r="AA21" s="9"/>
      <c r="AB21" s="9"/>
      <c r="AC21" s="9"/>
      <c r="AD21" s="9"/>
      <c r="AE21" s="9"/>
      <c r="AF21" s="9"/>
      <c r="AG21" s="9"/>
      <c r="AH21" s="9"/>
    </row>
    <row r="22" spans="1:34" s="4" customFormat="1" x14ac:dyDescent="0.3">
      <c r="A22" s="30"/>
      <c r="B22" s="7"/>
      <c r="C22" s="7">
        <f>C6</f>
        <v>1</v>
      </c>
      <c r="D22" s="10"/>
      <c r="E22" s="10"/>
      <c r="F22" s="10"/>
      <c r="G22" s="10">
        <f>G21*G6</f>
        <v>3.1</v>
      </c>
      <c r="H22" s="10">
        <f t="shared" ref="H22:I22" si="30">H21*H6</f>
        <v>9</v>
      </c>
      <c r="I22" s="10">
        <f t="shared" si="30"/>
        <v>378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>
        <f>Y21*Y6</f>
        <v>63</v>
      </c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x14ac:dyDescent="0.3">
      <c r="A23" s="30" t="s">
        <v>93</v>
      </c>
      <c r="B23" s="6">
        <v>200</v>
      </c>
      <c r="C23" s="6">
        <v>1</v>
      </c>
      <c r="D23" s="9"/>
      <c r="E23" s="9"/>
      <c r="F23" s="9">
        <v>10</v>
      </c>
      <c r="G23" s="9"/>
      <c r="H23" s="9"/>
      <c r="I23" s="9">
        <v>172</v>
      </c>
      <c r="J23" s="9"/>
      <c r="K23" s="9"/>
      <c r="L23" s="9"/>
      <c r="M23" s="9"/>
      <c r="N23" s="9"/>
      <c r="O23" s="9"/>
      <c r="P23" s="9">
        <v>0.2</v>
      </c>
      <c r="Q23" s="9"/>
      <c r="R23" s="9"/>
      <c r="S23" s="9"/>
      <c r="T23" s="9"/>
      <c r="U23" s="9"/>
      <c r="V23" s="9"/>
      <c r="W23" s="9"/>
      <c r="X23" s="9"/>
      <c r="Y23" s="9"/>
      <c r="Z23" s="9">
        <v>45.5</v>
      </c>
      <c r="AA23" s="9"/>
      <c r="AB23" s="9"/>
      <c r="AC23" s="9"/>
      <c r="AD23" s="9"/>
      <c r="AE23" s="9"/>
      <c r="AF23" s="9"/>
      <c r="AG23" s="9"/>
      <c r="AH23" s="9"/>
    </row>
    <row r="24" spans="1:34" s="4" customFormat="1" x14ac:dyDescent="0.3">
      <c r="A24" s="30"/>
      <c r="B24" s="7"/>
      <c r="C24" s="7">
        <f>C6</f>
        <v>1</v>
      </c>
      <c r="D24" s="10"/>
      <c r="E24" s="10"/>
      <c r="F24" s="10">
        <f>F23*F6</f>
        <v>10</v>
      </c>
      <c r="G24" s="10"/>
      <c r="H24" s="10"/>
      <c r="I24" s="10">
        <f>I23*I6</f>
        <v>172</v>
      </c>
      <c r="J24" s="10"/>
      <c r="K24" s="10"/>
      <c r="L24" s="10"/>
      <c r="M24" s="10"/>
      <c r="N24" s="10"/>
      <c r="O24" s="10"/>
      <c r="P24" s="10">
        <f>P23*P6</f>
        <v>0.2</v>
      </c>
      <c r="Q24" s="10"/>
      <c r="R24" s="10"/>
      <c r="S24" s="10"/>
      <c r="T24" s="10"/>
      <c r="U24" s="10"/>
      <c r="V24" s="10"/>
      <c r="W24" s="10"/>
      <c r="X24" s="10"/>
      <c r="Y24" s="10"/>
      <c r="Z24" s="10">
        <f>Z23*Z6</f>
        <v>45.5</v>
      </c>
      <c r="AA24" s="10"/>
      <c r="AB24" s="10"/>
      <c r="AC24" s="10"/>
      <c r="AD24" s="10"/>
      <c r="AE24" s="10"/>
      <c r="AF24" s="10"/>
      <c r="AG24" s="10"/>
      <c r="AH24" s="10"/>
    </row>
    <row r="25" spans="1:34" x14ac:dyDescent="0.3">
      <c r="A25" s="30" t="s">
        <v>23</v>
      </c>
      <c r="B25" s="6">
        <v>50</v>
      </c>
      <c r="C25" s="6">
        <v>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>
        <v>50</v>
      </c>
      <c r="AB25" s="9"/>
      <c r="AC25" s="9"/>
      <c r="AD25" s="9"/>
      <c r="AE25" s="9"/>
      <c r="AF25" s="9"/>
      <c r="AG25" s="9"/>
      <c r="AH25" s="9"/>
    </row>
    <row r="26" spans="1:34" s="4" customFormat="1" x14ac:dyDescent="0.3">
      <c r="A26" s="30"/>
      <c r="B26" s="7"/>
      <c r="C26" s="7">
        <f>C6</f>
        <v>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>
        <f>AA25*AA6</f>
        <v>50</v>
      </c>
      <c r="AB26" s="10"/>
      <c r="AC26" s="10"/>
      <c r="AD26" s="10"/>
      <c r="AE26" s="10"/>
      <c r="AF26" s="10"/>
      <c r="AG26" s="10"/>
      <c r="AH26" s="10"/>
    </row>
    <row r="27" spans="1:34" x14ac:dyDescent="0.3">
      <c r="A27" s="30" t="s">
        <v>24</v>
      </c>
      <c r="B27" s="6">
        <v>50</v>
      </c>
      <c r="C27" s="6">
        <v>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>
        <v>50</v>
      </c>
      <c r="AC27" s="9"/>
      <c r="AD27" s="9"/>
      <c r="AE27" s="9"/>
      <c r="AF27" s="9"/>
      <c r="AG27" s="9"/>
      <c r="AH27" s="9"/>
    </row>
    <row r="28" spans="1:34" s="4" customFormat="1" x14ac:dyDescent="0.3">
      <c r="A28" s="30"/>
      <c r="B28" s="7"/>
      <c r="C28" s="7">
        <f>C6</f>
        <v>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>
        <f>AB27*AB6</f>
        <v>50</v>
      </c>
      <c r="AC28" s="10"/>
      <c r="AD28" s="10"/>
      <c r="AE28" s="10"/>
      <c r="AF28" s="10"/>
      <c r="AG28" s="10"/>
      <c r="AH28" s="10"/>
    </row>
    <row r="29" spans="1:34" s="18" customFormat="1" x14ac:dyDescent="0.3">
      <c r="A29" s="15" t="s">
        <v>25</v>
      </c>
      <c r="B29" s="16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x14ac:dyDescent="0.3">
      <c r="A30" s="30" t="s">
        <v>35</v>
      </c>
      <c r="B30" s="6">
        <v>100</v>
      </c>
      <c r="C30" s="6">
        <v>1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>
        <v>100</v>
      </c>
      <c r="AD30" s="9"/>
      <c r="AE30" s="9"/>
      <c r="AF30" s="9"/>
      <c r="AG30" s="9"/>
      <c r="AH30" s="9"/>
    </row>
    <row r="31" spans="1:34" s="4" customFormat="1" x14ac:dyDescent="0.3">
      <c r="A31" s="30"/>
      <c r="B31" s="7"/>
      <c r="C31" s="7">
        <f>C6</f>
        <v>1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>
        <f>AC30*AC6</f>
        <v>100</v>
      </c>
      <c r="AD31" s="10"/>
      <c r="AE31" s="10"/>
      <c r="AF31" s="10"/>
      <c r="AG31" s="10"/>
      <c r="AH31" s="10"/>
    </row>
    <row r="32" spans="1:34" x14ac:dyDescent="0.3">
      <c r="A32" s="30" t="s">
        <v>83</v>
      </c>
      <c r="B32" s="6">
        <v>60</v>
      </c>
      <c r="C32" s="6">
        <v>1</v>
      </c>
      <c r="D32" s="9"/>
      <c r="E32" s="9"/>
      <c r="F32" s="9"/>
      <c r="G32" s="9"/>
      <c r="H32" s="9">
        <v>3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>
        <v>1.2</v>
      </c>
      <c r="V32" s="9"/>
      <c r="W32" s="9"/>
      <c r="X32" s="9"/>
      <c r="Y32" s="9"/>
      <c r="Z32" s="9">
        <v>34.700000000000003</v>
      </c>
      <c r="AA32" s="9"/>
      <c r="AB32" s="9"/>
      <c r="AC32" s="9"/>
      <c r="AD32" s="9">
        <v>44</v>
      </c>
      <c r="AE32" s="9"/>
      <c r="AF32" s="9"/>
      <c r="AG32" s="9"/>
      <c r="AH32" s="9"/>
    </row>
    <row r="33" spans="1:34" s="4" customFormat="1" x14ac:dyDescent="0.3">
      <c r="A33" s="30"/>
      <c r="B33" s="7"/>
      <c r="C33" s="7">
        <f>C6</f>
        <v>1</v>
      </c>
      <c r="D33" s="10"/>
      <c r="E33" s="10"/>
      <c r="F33" s="10"/>
      <c r="G33" s="10"/>
      <c r="H33" s="10">
        <f>H32*H6</f>
        <v>3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>
        <f>U32*U6</f>
        <v>1.2</v>
      </c>
      <c r="V33" s="10"/>
      <c r="W33" s="10"/>
      <c r="X33" s="10"/>
      <c r="Y33" s="10"/>
      <c r="Z33" s="10">
        <f>Z32*Z6</f>
        <v>34.700000000000003</v>
      </c>
      <c r="AA33" s="10"/>
      <c r="AB33" s="10"/>
      <c r="AC33" s="10"/>
      <c r="AD33" s="10">
        <f>AD32*AD6</f>
        <v>44</v>
      </c>
      <c r="AE33" s="10"/>
      <c r="AF33" s="10"/>
      <c r="AG33" s="10"/>
      <c r="AH33" s="10"/>
    </row>
    <row r="34" spans="1:34" x14ac:dyDescent="0.3">
      <c r="A34" s="30" t="s">
        <v>118</v>
      </c>
      <c r="B34" s="6">
        <v>200</v>
      </c>
      <c r="C34" s="6">
        <v>1</v>
      </c>
      <c r="D34" s="9"/>
      <c r="E34" s="9"/>
      <c r="F34" s="9">
        <v>10</v>
      </c>
      <c r="G34" s="9"/>
      <c r="H34" s="9"/>
      <c r="I34" s="9">
        <v>140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>
        <v>50</v>
      </c>
      <c r="AF34" s="9"/>
      <c r="AG34" s="9"/>
      <c r="AH34" s="9"/>
    </row>
    <row r="35" spans="1:34" s="4" customFormat="1" x14ac:dyDescent="0.3">
      <c r="A35" s="30"/>
      <c r="B35" s="7"/>
      <c r="C35" s="7">
        <f>C6</f>
        <v>1</v>
      </c>
      <c r="D35" s="10"/>
      <c r="E35" s="10"/>
      <c r="F35" s="10">
        <f>F34*F6</f>
        <v>10</v>
      </c>
      <c r="G35" s="10"/>
      <c r="H35" s="10"/>
      <c r="I35" s="10">
        <f>I34*I6</f>
        <v>140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>
        <f>AE34*AE6</f>
        <v>50</v>
      </c>
      <c r="AF35" s="10"/>
      <c r="AG35" s="10"/>
      <c r="AH35" s="10"/>
    </row>
    <row r="36" spans="1:34" s="18" customFormat="1" x14ac:dyDescent="0.3">
      <c r="A36" s="15" t="s">
        <v>30</v>
      </c>
      <c r="B36" s="16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4" x14ac:dyDescent="0.3">
      <c r="A37" s="30" t="s">
        <v>215</v>
      </c>
      <c r="B37" s="6">
        <v>100</v>
      </c>
      <c r="C37" s="6">
        <v>1</v>
      </c>
      <c r="D37" s="9"/>
      <c r="E37" s="9"/>
      <c r="F37" s="9"/>
      <c r="G37" s="9">
        <v>1</v>
      </c>
      <c r="H37" s="9"/>
      <c r="I37" s="9"/>
      <c r="J37" s="9"/>
      <c r="K37" s="9"/>
      <c r="L37" s="9"/>
      <c r="M37" s="9">
        <v>13.3</v>
      </c>
      <c r="N37" s="9">
        <v>11.9</v>
      </c>
      <c r="O37" s="9">
        <v>15</v>
      </c>
      <c r="P37" s="9"/>
      <c r="Q37" s="9"/>
      <c r="R37" s="9"/>
      <c r="S37" s="9"/>
      <c r="T37" s="9"/>
      <c r="U37" s="9"/>
      <c r="V37" s="9"/>
      <c r="W37" s="9">
        <v>63.8</v>
      </c>
      <c r="X37" s="9">
        <v>31.3</v>
      </c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s="14" customFormat="1" x14ac:dyDescent="0.3">
      <c r="A38" s="30"/>
      <c r="B38" s="12"/>
      <c r="C38" s="12">
        <f>C6</f>
        <v>1</v>
      </c>
      <c r="D38" s="13"/>
      <c r="E38" s="13"/>
      <c r="F38" s="13"/>
      <c r="G38" s="13">
        <f>G37*G6</f>
        <v>1</v>
      </c>
      <c r="H38" s="13"/>
      <c r="I38" s="13"/>
      <c r="J38" s="13"/>
      <c r="K38" s="13"/>
      <c r="L38" s="13"/>
      <c r="M38" s="13">
        <f t="shared" ref="M38:N38" si="31">M37*M6</f>
        <v>13.3</v>
      </c>
      <c r="N38" s="13">
        <f t="shared" si="31"/>
        <v>11.9</v>
      </c>
      <c r="O38" s="13">
        <f>O37*O6</f>
        <v>15</v>
      </c>
      <c r="P38" s="13"/>
      <c r="Q38" s="13"/>
      <c r="R38" s="13"/>
      <c r="S38" s="13"/>
      <c r="T38" s="13"/>
      <c r="U38" s="13"/>
      <c r="V38" s="13"/>
      <c r="W38" s="13">
        <f t="shared" ref="W38:X38" si="32">W37*W6</f>
        <v>63.8</v>
      </c>
      <c r="X38" s="13">
        <f t="shared" si="32"/>
        <v>31.3</v>
      </c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4" x14ac:dyDescent="0.3">
      <c r="A39" s="30" t="s">
        <v>186</v>
      </c>
      <c r="B39" s="6">
        <v>100</v>
      </c>
      <c r="C39" s="6">
        <v>1</v>
      </c>
      <c r="D39" s="9">
        <v>10.5</v>
      </c>
      <c r="E39" s="9">
        <v>9.5</v>
      </c>
      <c r="F39" s="9"/>
      <c r="G39" s="9">
        <v>5.7</v>
      </c>
      <c r="H39" s="9">
        <v>18.100000000000001</v>
      </c>
      <c r="I39" s="9"/>
      <c r="J39" s="9"/>
      <c r="K39" s="9"/>
      <c r="L39" s="9"/>
      <c r="M39" s="9"/>
      <c r="N39" s="9">
        <v>12</v>
      </c>
      <c r="O39" s="9"/>
      <c r="P39" s="9"/>
      <c r="Q39" s="9"/>
      <c r="R39" s="9"/>
      <c r="S39" s="9"/>
      <c r="T39" s="9"/>
      <c r="U39" s="9">
        <v>9.5</v>
      </c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>
        <v>95.2</v>
      </c>
      <c r="AG39" s="9"/>
      <c r="AH39" s="9"/>
    </row>
    <row r="40" spans="1:34" s="4" customFormat="1" x14ac:dyDescent="0.3">
      <c r="A40" s="30"/>
      <c r="B40" s="7"/>
      <c r="C40" s="7">
        <f>C6</f>
        <v>1</v>
      </c>
      <c r="D40" s="10">
        <f>D39*D6</f>
        <v>10.5</v>
      </c>
      <c r="E40" s="10">
        <f t="shared" ref="E40:H40" si="33">E39*E6</f>
        <v>9.5</v>
      </c>
      <c r="F40" s="10"/>
      <c r="G40" s="10">
        <f t="shared" si="33"/>
        <v>5.7</v>
      </c>
      <c r="H40" s="10">
        <f t="shared" si="33"/>
        <v>18.100000000000001</v>
      </c>
      <c r="I40" s="10"/>
      <c r="J40" s="10"/>
      <c r="K40" s="10"/>
      <c r="L40" s="10"/>
      <c r="M40" s="10"/>
      <c r="N40" s="10">
        <f>N39*N6</f>
        <v>12</v>
      </c>
      <c r="O40" s="10"/>
      <c r="P40" s="10"/>
      <c r="Q40" s="10"/>
      <c r="R40" s="10"/>
      <c r="S40" s="10"/>
      <c r="T40" s="10"/>
      <c r="U40" s="10">
        <f>U39*U6</f>
        <v>9.5</v>
      </c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>
        <f>AF39*AF6</f>
        <v>95.2</v>
      </c>
      <c r="AG40" s="10"/>
      <c r="AH40" s="10"/>
    </row>
    <row r="41" spans="1:34" x14ac:dyDescent="0.3">
      <c r="A41" s="30" t="s">
        <v>89</v>
      </c>
      <c r="B41" s="6">
        <v>180</v>
      </c>
      <c r="C41" s="6">
        <v>1</v>
      </c>
      <c r="D41" s="9"/>
      <c r="E41" s="9">
        <v>28.8</v>
      </c>
      <c r="F41" s="9"/>
      <c r="G41" s="9">
        <v>1.1000000000000001</v>
      </c>
      <c r="H41" s="9">
        <v>8.1</v>
      </c>
      <c r="I41" s="9">
        <v>106.6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>
        <v>202.8</v>
      </c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s="14" customFormat="1" x14ac:dyDescent="0.3">
      <c r="A42" s="30"/>
      <c r="B42" s="12"/>
      <c r="C42" s="12">
        <f>C6</f>
        <v>1</v>
      </c>
      <c r="D42" s="13"/>
      <c r="E42" s="13">
        <f>E41*E6</f>
        <v>28.8</v>
      </c>
      <c r="F42" s="13"/>
      <c r="G42" s="13">
        <f>G41*G6</f>
        <v>1.1000000000000001</v>
      </c>
      <c r="H42" s="13">
        <f t="shared" ref="H42:W42" si="34">H41*H6</f>
        <v>8.1</v>
      </c>
      <c r="I42" s="13">
        <f t="shared" si="34"/>
        <v>106.6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>
        <f t="shared" si="34"/>
        <v>202.8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x14ac:dyDescent="0.3">
      <c r="A43" s="30" t="s">
        <v>122</v>
      </c>
      <c r="B43" s="6">
        <v>200</v>
      </c>
      <c r="C43" s="6">
        <v>1</v>
      </c>
      <c r="D43" s="9"/>
      <c r="E43" s="9"/>
      <c r="F43" s="9">
        <v>15</v>
      </c>
      <c r="G43" s="9"/>
      <c r="H43" s="9"/>
      <c r="I43" s="9">
        <v>204</v>
      </c>
      <c r="J43" s="9">
        <v>1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>
        <v>7.8</v>
      </c>
      <c r="AH43" s="9"/>
    </row>
    <row r="44" spans="1:34" s="4" customFormat="1" x14ac:dyDescent="0.3">
      <c r="A44" s="30"/>
      <c r="B44" s="7"/>
      <c r="C44" s="7">
        <f>C6</f>
        <v>1</v>
      </c>
      <c r="D44" s="10"/>
      <c r="E44" s="10"/>
      <c r="F44" s="10">
        <f>F43*F6</f>
        <v>15</v>
      </c>
      <c r="G44" s="10"/>
      <c r="H44" s="10"/>
      <c r="I44" s="10">
        <f>I43*I6</f>
        <v>204</v>
      </c>
      <c r="J44" s="10">
        <f>J43*J6</f>
        <v>1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>
        <f>AG43*AG6</f>
        <v>7.8</v>
      </c>
      <c r="AH44" s="10"/>
    </row>
    <row r="45" spans="1:34" x14ac:dyDescent="0.3">
      <c r="A45" s="30" t="s">
        <v>24</v>
      </c>
      <c r="B45" s="6">
        <v>50</v>
      </c>
      <c r="C45" s="6">
        <v>1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>
        <v>50</v>
      </c>
      <c r="AC45" s="9"/>
      <c r="AD45" s="9"/>
      <c r="AE45" s="9"/>
      <c r="AF45" s="9"/>
      <c r="AG45" s="9"/>
      <c r="AH45" s="9"/>
    </row>
    <row r="46" spans="1:34" s="14" customFormat="1" x14ac:dyDescent="0.3">
      <c r="A46" s="30"/>
      <c r="B46" s="7"/>
      <c r="C46" s="12">
        <f>C6</f>
        <v>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>
        <f>AB45*AB6</f>
        <v>50</v>
      </c>
      <c r="AC46" s="13"/>
      <c r="AD46" s="13"/>
      <c r="AE46" s="13"/>
      <c r="AF46" s="13"/>
      <c r="AG46" s="13"/>
      <c r="AH46" s="13"/>
    </row>
    <row r="47" spans="1:34" x14ac:dyDescent="0.3">
      <c r="A47" s="30" t="s">
        <v>123</v>
      </c>
      <c r="B47" s="6">
        <v>200</v>
      </c>
      <c r="C47" s="6">
        <v>1</v>
      </c>
      <c r="D47" s="9"/>
      <c r="E47" s="9"/>
      <c r="F47" s="9"/>
      <c r="G47" s="9"/>
      <c r="H47" s="9"/>
      <c r="I47" s="9">
        <v>200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>
        <v>20</v>
      </c>
    </row>
    <row r="48" spans="1:34" s="4" customFormat="1" x14ac:dyDescent="0.3">
      <c r="A48" s="30"/>
      <c r="B48" s="7"/>
      <c r="C48" s="7">
        <f>C6</f>
        <v>1</v>
      </c>
      <c r="D48" s="10"/>
      <c r="E48" s="10"/>
      <c r="F48" s="10"/>
      <c r="G48" s="10"/>
      <c r="H48" s="10"/>
      <c r="I48" s="10">
        <f>I47*I6</f>
        <v>200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>
        <f>AH47*AH6</f>
        <v>20</v>
      </c>
    </row>
    <row r="49" spans="1:34" x14ac:dyDescent="0.3">
      <c r="A49" s="5" t="s">
        <v>33</v>
      </c>
      <c r="B49" s="6"/>
      <c r="C49" s="6"/>
      <c r="D49" s="11">
        <f>D9+D11+D13+D15+D18+D20+D22+D24+D26+D28+D31+D33+D35+D38+D40+D42+D44+D46+D48</f>
        <v>63.4</v>
      </c>
      <c r="E49" s="11">
        <f t="shared" ref="E49:AH49" si="35">E9+E11+E13+E15+E18+E20+E22+E24+E26+E28+E31+E33+E35+E38+E40+E42+E44+E46+E48</f>
        <v>222.10000000000002</v>
      </c>
      <c r="F49" s="11">
        <f t="shared" si="35"/>
        <v>53.5</v>
      </c>
      <c r="G49" s="11">
        <f t="shared" si="35"/>
        <v>13.299999999999999</v>
      </c>
      <c r="H49" s="11">
        <f t="shared" si="35"/>
        <v>60.1</v>
      </c>
      <c r="I49" s="11">
        <f t="shared" si="35"/>
        <v>1626</v>
      </c>
      <c r="J49" s="11">
        <f t="shared" si="35"/>
        <v>2</v>
      </c>
      <c r="K49" s="11">
        <f t="shared" si="35"/>
        <v>53.3</v>
      </c>
      <c r="L49" s="11">
        <f t="shared" si="35"/>
        <v>25</v>
      </c>
      <c r="M49" s="11">
        <f t="shared" si="35"/>
        <v>26.6</v>
      </c>
      <c r="N49" s="11">
        <f t="shared" si="35"/>
        <v>47.7</v>
      </c>
      <c r="O49" s="11">
        <f t="shared" si="35"/>
        <v>25</v>
      </c>
      <c r="P49" s="11">
        <f t="shared" si="35"/>
        <v>1.7</v>
      </c>
      <c r="Q49" s="11">
        <f t="shared" si="35"/>
        <v>10.199999999999999</v>
      </c>
      <c r="R49" s="11">
        <f t="shared" si="35"/>
        <v>7.5</v>
      </c>
      <c r="S49" s="11">
        <f t="shared" si="35"/>
        <v>1.3</v>
      </c>
      <c r="T49" s="11">
        <f t="shared" si="35"/>
        <v>76.900000000000006</v>
      </c>
      <c r="U49" s="11">
        <f t="shared" si="35"/>
        <v>20.7</v>
      </c>
      <c r="V49" s="11">
        <f t="shared" si="35"/>
        <v>10</v>
      </c>
      <c r="W49" s="11">
        <f t="shared" si="35"/>
        <v>310</v>
      </c>
      <c r="X49" s="11">
        <f t="shared" si="35"/>
        <v>31.3</v>
      </c>
      <c r="Y49" s="11">
        <f t="shared" si="35"/>
        <v>63</v>
      </c>
      <c r="Z49" s="11">
        <f t="shared" si="35"/>
        <v>80.2</v>
      </c>
      <c r="AA49" s="11">
        <f t="shared" si="35"/>
        <v>140</v>
      </c>
      <c r="AB49" s="11">
        <f t="shared" si="35"/>
        <v>100</v>
      </c>
      <c r="AC49" s="11">
        <f t="shared" si="35"/>
        <v>100</v>
      </c>
      <c r="AD49" s="11">
        <f t="shared" si="35"/>
        <v>44</v>
      </c>
      <c r="AE49" s="11">
        <f t="shared" si="35"/>
        <v>50</v>
      </c>
      <c r="AF49" s="11">
        <f t="shared" si="35"/>
        <v>95.2</v>
      </c>
      <c r="AG49" s="11">
        <f t="shared" si="35"/>
        <v>7.8</v>
      </c>
      <c r="AH49" s="11">
        <f t="shared" si="35"/>
        <v>20</v>
      </c>
    </row>
    <row r="50" spans="1:34" x14ac:dyDescent="0.3">
      <c r="A50" s="5" t="s">
        <v>106</v>
      </c>
      <c r="B50" s="8"/>
      <c r="C50" s="8"/>
      <c r="D50" s="23">
        <f>D49/1000</f>
        <v>6.3399999999999998E-2</v>
      </c>
      <c r="E50" s="23">
        <f t="shared" ref="E50:AH50" si="36">E49/1000</f>
        <v>0.22210000000000002</v>
      </c>
      <c r="F50" s="23">
        <f t="shared" si="36"/>
        <v>5.3499999999999999E-2</v>
      </c>
      <c r="G50" s="23">
        <f t="shared" si="36"/>
        <v>1.3299999999999999E-2</v>
      </c>
      <c r="H50" s="23">
        <f t="shared" si="36"/>
        <v>6.0100000000000001E-2</v>
      </c>
      <c r="I50" s="23">
        <f t="shared" si="36"/>
        <v>1.6259999999999999</v>
      </c>
      <c r="J50" s="23">
        <f t="shared" si="36"/>
        <v>2E-3</v>
      </c>
      <c r="K50" s="23">
        <f t="shared" si="36"/>
        <v>5.33E-2</v>
      </c>
      <c r="L50" s="23">
        <f t="shared" si="36"/>
        <v>2.5000000000000001E-2</v>
      </c>
      <c r="M50" s="23">
        <f t="shared" si="36"/>
        <v>2.6600000000000002E-2</v>
      </c>
      <c r="N50" s="23">
        <f t="shared" si="36"/>
        <v>4.7700000000000006E-2</v>
      </c>
      <c r="O50" s="23">
        <f t="shared" si="36"/>
        <v>2.5000000000000001E-2</v>
      </c>
      <c r="P50" s="23">
        <f t="shared" si="36"/>
        <v>1.6999999999999999E-3</v>
      </c>
      <c r="Q50" s="23">
        <f t="shared" si="36"/>
        <v>1.0199999999999999E-2</v>
      </c>
      <c r="R50" s="23">
        <f t="shared" si="36"/>
        <v>7.4999999999999997E-3</v>
      </c>
      <c r="S50" s="23">
        <f t="shared" si="36"/>
        <v>1.2999999999999999E-3</v>
      </c>
      <c r="T50" s="23">
        <f t="shared" si="36"/>
        <v>7.690000000000001E-2</v>
      </c>
      <c r="U50" s="23">
        <f t="shared" si="36"/>
        <v>2.07E-2</v>
      </c>
      <c r="V50" s="23">
        <f t="shared" si="36"/>
        <v>0.01</v>
      </c>
      <c r="W50" s="23">
        <f t="shared" si="36"/>
        <v>0.31</v>
      </c>
      <c r="X50" s="23">
        <f t="shared" si="36"/>
        <v>3.1300000000000001E-2</v>
      </c>
      <c r="Y50" s="23">
        <f t="shared" si="36"/>
        <v>6.3E-2</v>
      </c>
      <c r="Z50" s="23">
        <f t="shared" si="36"/>
        <v>8.0200000000000007E-2</v>
      </c>
      <c r="AA50" s="23">
        <f t="shared" si="36"/>
        <v>0.14000000000000001</v>
      </c>
      <c r="AB50" s="23">
        <f t="shared" si="36"/>
        <v>0.1</v>
      </c>
      <c r="AC50" s="23">
        <f t="shared" si="36"/>
        <v>0.1</v>
      </c>
      <c r="AD50" s="23">
        <f t="shared" si="36"/>
        <v>4.3999999999999997E-2</v>
      </c>
      <c r="AE50" s="23">
        <f t="shared" si="36"/>
        <v>0.05</v>
      </c>
      <c r="AF50" s="23">
        <f t="shared" si="36"/>
        <v>9.5200000000000007E-2</v>
      </c>
      <c r="AG50" s="23">
        <f t="shared" si="36"/>
        <v>7.7999999999999996E-3</v>
      </c>
      <c r="AH50" s="23">
        <f t="shared" si="36"/>
        <v>0.02</v>
      </c>
    </row>
    <row r="51" spans="1:34" ht="57.6" x14ac:dyDescent="0.3">
      <c r="D51" s="3" t="s">
        <v>39</v>
      </c>
      <c r="E51" s="3" t="s">
        <v>4</v>
      </c>
      <c r="F51" s="3" t="s">
        <v>5</v>
      </c>
      <c r="G51" s="3" t="s">
        <v>6</v>
      </c>
      <c r="H51" s="3" t="s">
        <v>7</v>
      </c>
      <c r="I51" s="3" t="s">
        <v>8</v>
      </c>
      <c r="J51" s="3" t="s">
        <v>9</v>
      </c>
      <c r="K51" s="3" t="s">
        <v>31</v>
      </c>
      <c r="L51" s="3" t="s">
        <v>66</v>
      </c>
      <c r="M51" s="3" t="s">
        <v>14</v>
      </c>
      <c r="N51" s="3" t="s">
        <v>15</v>
      </c>
      <c r="O51" s="3" t="s">
        <v>16</v>
      </c>
      <c r="P51" s="3" t="s">
        <v>21</v>
      </c>
      <c r="Q51" s="3" t="s">
        <v>187</v>
      </c>
      <c r="R51" s="3" t="s">
        <v>144</v>
      </c>
      <c r="S51" s="3" t="s">
        <v>85</v>
      </c>
      <c r="T51" s="3" t="s">
        <v>38</v>
      </c>
      <c r="U51" s="3" t="s">
        <v>18</v>
      </c>
      <c r="V51" s="3" t="s">
        <v>56</v>
      </c>
      <c r="W51" s="3" t="s">
        <v>13</v>
      </c>
      <c r="X51" s="3" t="s">
        <v>226</v>
      </c>
      <c r="Y51" s="3" t="s">
        <v>99</v>
      </c>
      <c r="Z51" s="3" t="s">
        <v>22</v>
      </c>
      <c r="AA51" s="3" t="s">
        <v>100</v>
      </c>
      <c r="AB51" s="3" t="s">
        <v>111</v>
      </c>
      <c r="AC51" s="3" t="s">
        <v>42</v>
      </c>
      <c r="AD51" s="3" t="s">
        <v>84</v>
      </c>
      <c r="AE51" s="3" t="s">
        <v>41</v>
      </c>
      <c r="AF51" s="3" t="s">
        <v>103</v>
      </c>
      <c r="AG51" s="3" t="s">
        <v>10</v>
      </c>
      <c r="AH51" s="3" t="s">
        <v>29</v>
      </c>
    </row>
    <row r="52" spans="1:34" x14ac:dyDescent="0.3">
      <c r="U52" s="25">
        <f>U50/0.04</f>
        <v>0.51749999999999996</v>
      </c>
    </row>
    <row r="53" spans="1:34" x14ac:dyDescent="0.3">
      <c r="A53" s="1" t="s">
        <v>107</v>
      </c>
      <c r="U53" s="24" t="s">
        <v>108</v>
      </c>
    </row>
  </sheetData>
  <mergeCells count="20">
    <mergeCell ref="A19:A20"/>
    <mergeCell ref="A21:A22"/>
    <mergeCell ref="A23:A24"/>
    <mergeCell ref="A25:A26"/>
    <mergeCell ref="A4:H4"/>
    <mergeCell ref="A8:A9"/>
    <mergeCell ref="A10:A11"/>
    <mergeCell ref="A12:A13"/>
    <mergeCell ref="A14:A15"/>
    <mergeCell ref="A17:A18"/>
    <mergeCell ref="A27:A28"/>
    <mergeCell ref="A30:A31"/>
    <mergeCell ref="A47:A48"/>
    <mergeCell ref="A34:A35"/>
    <mergeCell ref="A37:A38"/>
    <mergeCell ref="A39:A40"/>
    <mergeCell ref="A41:A42"/>
    <mergeCell ref="A43:A44"/>
    <mergeCell ref="A45:A46"/>
    <mergeCell ref="A32:A33"/>
  </mergeCells>
  <pageMargins left="0.25" right="0.25" top="0.75" bottom="0.75" header="0.3" footer="0.3"/>
  <pageSetup paperSize="9" scale="43" fitToHeight="0" orientation="landscape" r:id="rId1"/>
  <colBreaks count="1" manualBreakCount="1"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view="pageBreakPreview" zoomScale="60" zoomScaleNormal="100" workbookViewId="0">
      <pane ySplit="6" topLeftCell="A7" activePane="bottomLeft" state="frozen"/>
      <selection pane="bottomLeft" activeCell="T14" sqref="T14"/>
    </sheetView>
  </sheetViews>
  <sheetFormatPr defaultRowHeight="14.4" x14ac:dyDescent="0.3"/>
  <cols>
    <col min="1" max="1" width="30.6640625" style="1" customWidth="1"/>
    <col min="2" max="2" width="8.5546875" customWidth="1"/>
    <col min="7" max="7" width="10.109375" customWidth="1"/>
  </cols>
  <sheetData>
    <row r="1" spans="1:33" x14ac:dyDescent="0.3">
      <c r="C1" s="2"/>
    </row>
    <row r="2" spans="1:33" ht="18" x14ac:dyDescent="0.35">
      <c r="P2" s="26" t="s">
        <v>110</v>
      </c>
    </row>
    <row r="4" spans="1:33" ht="18" x14ac:dyDescent="0.35">
      <c r="A4" s="29" t="s">
        <v>208</v>
      </c>
      <c r="B4" s="29"/>
      <c r="C4" s="29"/>
      <c r="D4" s="29"/>
      <c r="E4" s="29"/>
      <c r="F4" s="29"/>
      <c r="G4" s="29"/>
      <c r="H4" s="29"/>
      <c r="AC4" s="26" t="s">
        <v>109</v>
      </c>
    </row>
    <row r="5" spans="1:33" s="3" customFormat="1" ht="57.6" x14ac:dyDescent="0.3">
      <c r="A5" s="3" t="s">
        <v>0</v>
      </c>
      <c r="B5" s="3" t="s">
        <v>1</v>
      </c>
      <c r="C5" s="3" t="s">
        <v>98</v>
      </c>
      <c r="D5" s="3" t="s">
        <v>18</v>
      </c>
      <c r="E5" s="3" t="s">
        <v>4</v>
      </c>
      <c r="F5" s="3" t="s">
        <v>7</v>
      </c>
      <c r="G5" s="3" t="s">
        <v>8</v>
      </c>
      <c r="H5" s="3" t="s">
        <v>9</v>
      </c>
      <c r="I5" s="3" t="s">
        <v>5</v>
      </c>
      <c r="J5" s="3" t="s">
        <v>10</v>
      </c>
      <c r="K5" s="3" t="s">
        <v>47</v>
      </c>
      <c r="L5" s="3" t="s">
        <v>6</v>
      </c>
      <c r="M5" s="3" t="s">
        <v>66</v>
      </c>
      <c r="N5" s="3" t="s">
        <v>15</v>
      </c>
      <c r="O5" s="3" t="s">
        <v>13</v>
      </c>
      <c r="P5" s="3" t="s">
        <v>14</v>
      </c>
      <c r="Q5" s="3" t="s">
        <v>144</v>
      </c>
      <c r="R5" s="3" t="s">
        <v>16</v>
      </c>
      <c r="S5" s="3" t="s">
        <v>57</v>
      </c>
      <c r="T5" s="3" t="s">
        <v>100</v>
      </c>
      <c r="U5" s="3" t="s">
        <v>44</v>
      </c>
      <c r="V5" s="3" t="s">
        <v>56</v>
      </c>
      <c r="W5" s="3" t="s">
        <v>55</v>
      </c>
      <c r="X5" s="3" t="s">
        <v>101</v>
      </c>
      <c r="Y5" s="3" t="s">
        <v>102</v>
      </c>
      <c r="Z5" s="3" t="s">
        <v>26</v>
      </c>
      <c r="AA5" s="3" t="s">
        <v>64</v>
      </c>
      <c r="AB5" s="3" t="s">
        <v>43</v>
      </c>
      <c r="AC5" s="3" t="s">
        <v>58</v>
      </c>
      <c r="AD5" s="3" t="s">
        <v>31</v>
      </c>
      <c r="AE5" s="3" t="s">
        <v>103</v>
      </c>
      <c r="AF5" s="3" t="s">
        <v>37</v>
      </c>
      <c r="AG5" s="3" t="s">
        <v>104</v>
      </c>
    </row>
    <row r="6" spans="1:33" s="21" customFormat="1" x14ac:dyDescent="0.3">
      <c r="A6" s="22" t="s">
        <v>105</v>
      </c>
      <c r="B6" s="20"/>
      <c r="C6" s="20">
        <v>1</v>
      </c>
      <c r="D6" s="20">
        <f>C6</f>
        <v>1</v>
      </c>
      <c r="E6" s="20">
        <f t="shared" ref="E6:K6" si="0">D6</f>
        <v>1</v>
      </c>
      <c r="F6" s="20">
        <f t="shared" si="0"/>
        <v>1</v>
      </c>
      <c r="G6" s="20">
        <f t="shared" si="0"/>
        <v>1</v>
      </c>
      <c r="H6" s="20">
        <f t="shared" si="0"/>
        <v>1</v>
      </c>
      <c r="I6" s="20">
        <f t="shared" si="0"/>
        <v>1</v>
      </c>
      <c r="J6" s="20">
        <f t="shared" si="0"/>
        <v>1</v>
      </c>
      <c r="K6" s="20">
        <f t="shared" si="0"/>
        <v>1</v>
      </c>
      <c r="L6" s="20">
        <f t="shared" ref="L6" si="1">K6</f>
        <v>1</v>
      </c>
      <c r="M6" s="20">
        <f t="shared" ref="M6" si="2">L6</f>
        <v>1</v>
      </c>
      <c r="N6" s="20">
        <f t="shared" ref="N6" si="3">M6</f>
        <v>1</v>
      </c>
      <c r="O6" s="20">
        <f t="shared" ref="O6" si="4">N6</f>
        <v>1</v>
      </c>
      <c r="P6" s="20">
        <f t="shared" ref="P6" si="5">O6</f>
        <v>1</v>
      </c>
      <c r="Q6" s="20">
        <f t="shared" ref="Q6" si="6">P6</f>
        <v>1</v>
      </c>
      <c r="R6" s="20">
        <f t="shared" ref="R6" si="7">Q6</f>
        <v>1</v>
      </c>
      <c r="S6" s="20">
        <f t="shared" ref="S6" si="8">R6</f>
        <v>1</v>
      </c>
      <c r="T6" s="20">
        <f t="shared" ref="T6" si="9">S6</f>
        <v>1</v>
      </c>
      <c r="U6" s="20">
        <f t="shared" ref="U6" si="10">T6</f>
        <v>1</v>
      </c>
      <c r="V6" s="20">
        <f t="shared" ref="V6" si="11">U6</f>
        <v>1</v>
      </c>
      <c r="W6" s="20">
        <f t="shared" ref="W6" si="12">V6</f>
        <v>1</v>
      </c>
      <c r="X6" s="20">
        <f t="shared" ref="X6" si="13">W6</f>
        <v>1</v>
      </c>
      <c r="Y6" s="20">
        <f t="shared" ref="Y6" si="14">X6</f>
        <v>1</v>
      </c>
      <c r="Z6" s="20">
        <f t="shared" ref="Z6" si="15">Y6</f>
        <v>1</v>
      </c>
      <c r="AA6" s="20">
        <f t="shared" ref="AA6" si="16">Z6</f>
        <v>1</v>
      </c>
      <c r="AB6" s="20">
        <f t="shared" ref="AB6" si="17">AA6</f>
        <v>1</v>
      </c>
      <c r="AC6" s="20">
        <f t="shared" ref="AC6" si="18">AB6</f>
        <v>1</v>
      </c>
      <c r="AD6" s="20">
        <f t="shared" ref="AD6" si="19">AC6</f>
        <v>1</v>
      </c>
      <c r="AE6" s="20">
        <f t="shared" ref="AE6" si="20">AD6</f>
        <v>1</v>
      </c>
      <c r="AF6" s="20">
        <f t="shared" ref="AF6" si="21">AE6</f>
        <v>1</v>
      </c>
      <c r="AG6" s="20">
        <f t="shared" ref="AG6" si="22">AF6</f>
        <v>1</v>
      </c>
    </row>
    <row r="7" spans="1:33" s="18" customFormat="1" x14ac:dyDescent="0.3">
      <c r="A7" s="15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x14ac:dyDescent="0.3">
      <c r="A8" s="30" t="s">
        <v>191</v>
      </c>
      <c r="B8" s="6">
        <v>230</v>
      </c>
      <c r="C8" s="6">
        <v>1</v>
      </c>
      <c r="D8" s="9">
        <v>141.5</v>
      </c>
      <c r="E8" s="9">
        <v>88.5</v>
      </c>
      <c r="F8" s="9">
        <v>17.646153846153847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4" customFormat="1" x14ac:dyDescent="0.3">
      <c r="A9" s="30"/>
      <c r="B9" s="7"/>
      <c r="C9" s="7">
        <f>C6</f>
        <v>1</v>
      </c>
      <c r="D9" s="10">
        <f>D8*D6</f>
        <v>141.5</v>
      </c>
      <c r="E9" s="10">
        <f t="shared" ref="E9:F9" si="23">E8*E6</f>
        <v>88.5</v>
      </c>
      <c r="F9" s="10">
        <f t="shared" si="23"/>
        <v>17.646153846153847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x14ac:dyDescent="0.3">
      <c r="A10" s="30" t="s">
        <v>122</v>
      </c>
      <c r="B10" s="6">
        <v>200</v>
      </c>
      <c r="C10" s="6">
        <v>1</v>
      </c>
      <c r="D10" s="9"/>
      <c r="E10" s="9"/>
      <c r="F10" s="9"/>
      <c r="G10" s="9">
        <v>204</v>
      </c>
      <c r="H10" s="9">
        <v>1</v>
      </c>
      <c r="I10" s="9">
        <v>15</v>
      </c>
      <c r="J10" s="9">
        <v>7.8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4" customFormat="1" x14ac:dyDescent="0.3">
      <c r="A11" s="30"/>
      <c r="B11" s="7"/>
      <c r="C11" s="7">
        <f>C6</f>
        <v>1</v>
      </c>
      <c r="D11" s="10"/>
      <c r="E11" s="10"/>
      <c r="F11" s="10"/>
      <c r="G11" s="10">
        <f>G10*G6</f>
        <v>204</v>
      </c>
      <c r="H11" s="10">
        <f t="shared" ref="H11:J11" si="24">H10*H6</f>
        <v>1</v>
      </c>
      <c r="I11" s="10">
        <f t="shared" si="24"/>
        <v>15</v>
      </c>
      <c r="J11" s="10">
        <f t="shared" si="24"/>
        <v>7.8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3">
      <c r="A12" s="30" t="s">
        <v>36</v>
      </c>
      <c r="B12" s="6">
        <v>20</v>
      </c>
      <c r="C12" s="6">
        <v>1</v>
      </c>
      <c r="D12" s="9"/>
      <c r="E12" s="9"/>
      <c r="F12" s="9"/>
      <c r="G12" s="9"/>
      <c r="H12" s="9"/>
      <c r="I12" s="9"/>
      <c r="J12" s="9"/>
      <c r="K12" s="9">
        <v>20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4" customFormat="1" x14ac:dyDescent="0.3">
      <c r="A13" s="30"/>
      <c r="B13" s="7"/>
      <c r="C13" s="7">
        <f>C6</f>
        <v>1</v>
      </c>
      <c r="D13" s="10"/>
      <c r="E13" s="10"/>
      <c r="F13" s="10"/>
      <c r="G13" s="10"/>
      <c r="H13" s="10"/>
      <c r="I13" s="10"/>
      <c r="J13" s="10"/>
      <c r="K13" s="10">
        <f>K12*K6</f>
        <v>20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x14ac:dyDescent="0.3">
      <c r="A14" s="30" t="s">
        <v>23</v>
      </c>
      <c r="B14" s="6">
        <v>100</v>
      </c>
      <c r="C14" s="6">
        <v>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>
        <v>100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s="4" customFormat="1" x14ac:dyDescent="0.3">
      <c r="A15" s="30"/>
      <c r="B15" s="7"/>
      <c r="C15" s="7">
        <f>C6</f>
        <v>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>
        <f t="shared" ref="T15" si="25">T14*T6</f>
        <v>100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s="18" customFormat="1" x14ac:dyDescent="0.3">
      <c r="A16" s="15" t="s">
        <v>12</v>
      </c>
      <c r="B16" s="16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x14ac:dyDescent="0.3">
      <c r="A17" s="30" t="s">
        <v>168</v>
      </c>
      <c r="B17" s="6">
        <v>250</v>
      </c>
      <c r="C17" s="6">
        <v>1</v>
      </c>
      <c r="D17" s="9"/>
      <c r="E17" s="9"/>
      <c r="F17" s="9"/>
      <c r="G17" s="9">
        <v>180.3</v>
      </c>
      <c r="H17" s="9"/>
      <c r="I17" s="9"/>
      <c r="J17" s="9"/>
      <c r="K17" s="9"/>
      <c r="L17" s="9">
        <v>1.9</v>
      </c>
      <c r="M17" s="9">
        <v>60.1</v>
      </c>
      <c r="N17" s="9">
        <v>14.3</v>
      </c>
      <c r="O17" s="9">
        <v>38.5</v>
      </c>
      <c r="P17" s="9">
        <v>12.8</v>
      </c>
      <c r="Q17" s="9">
        <v>4.8</v>
      </c>
      <c r="R17" s="9">
        <v>4.8</v>
      </c>
      <c r="S17" s="9">
        <v>9.6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s="4" customFormat="1" x14ac:dyDescent="0.3">
      <c r="A18" s="30"/>
      <c r="B18" s="7"/>
      <c r="C18" s="7">
        <f>C6</f>
        <v>1</v>
      </c>
      <c r="D18" s="10"/>
      <c r="E18" s="10"/>
      <c r="F18" s="10"/>
      <c r="G18" s="10">
        <f>G17*G6</f>
        <v>180.3</v>
      </c>
      <c r="H18" s="10"/>
      <c r="I18" s="10"/>
      <c r="J18" s="10"/>
      <c r="K18" s="10"/>
      <c r="L18" s="10">
        <f>L17*L6</f>
        <v>1.9</v>
      </c>
      <c r="M18" s="10">
        <f t="shared" ref="M18:S18" si="26">M17*M6</f>
        <v>60.1</v>
      </c>
      <c r="N18" s="10">
        <f t="shared" si="26"/>
        <v>14.3</v>
      </c>
      <c r="O18" s="10">
        <f t="shared" si="26"/>
        <v>38.5</v>
      </c>
      <c r="P18" s="10">
        <f t="shared" si="26"/>
        <v>12.8</v>
      </c>
      <c r="Q18" s="10">
        <f t="shared" si="26"/>
        <v>4.8</v>
      </c>
      <c r="R18" s="10">
        <f t="shared" si="26"/>
        <v>4.8</v>
      </c>
      <c r="S18" s="10">
        <f t="shared" si="26"/>
        <v>9.6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x14ac:dyDescent="0.3">
      <c r="A19" s="30" t="s">
        <v>190</v>
      </c>
      <c r="B19" s="6">
        <v>100</v>
      </c>
      <c r="C19" s="6">
        <v>1</v>
      </c>
      <c r="D19" s="9"/>
      <c r="E19" s="9">
        <v>27.4</v>
      </c>
      <c r="F19" s="9">
        <v>9.3666666666666671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>
        <v>18</v>
      </c>
      <c r="U19" s="9">
        <v>113.9</v>
      </c>
      <c r="V19" s="9">
        <v>10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s="4" customFormat="1" x14ac:dyDescent="0.3">
      <c r="A20" s="30"/>
      <c r="B20" s="7"/>
      <c r="C20" s="7">
        <f>C6</f>
        <v>1</v>
      </c>
      <c r="D20" s="10"/>
      <c r="E20" s="10">
        <f>E19*E6</f>
        <v>27.4</v>
      </c>
      <c r="F20" s="10">
        <f>F19*F6</f>
        <v>9.3666666666666671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>
        <f>T19*T6</f>
        <v>18</v>
      </c>
      <c r="U20" s="10">
        <f t="shared" ref="U20:V20" si="27">U19*U6</f>
        <v>113.9</v>
      </c>
      <c r="V20" s="10">
        <f t="shared" si="27"/>
        <v>10</v>
      </c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x14ac:dyDescent="0.3">
      <c r="A21" s="30" t="s">
        <v>189</v>
      </c>
      <c r="B21" s="6">
        <v>180</v>
      </c>
      <c r="C21" s="6">
        <v>1</v>
      </c>
      <c r="D21" s="9"/>
      <c r="E21" s="9"/>
      <c r="F21" s="9">
        <v>5.8</v>
      </c>
      <c r="G21" s="9">
        <v>127.7</v>
      </c>
      <c r="H21" s="9"/>
      <c r="I21" s="9"/>
      <c r="J21" s="9"/>
      <c r="K21" s="9"/>
      <c r="L21" s="9">
        <v>1.3</v>
      </c>
      <c r="M21" s="9"/>
      <c r="N21" s="9"/>
      <c r="O21" s="9">
        <v>243.1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s="14" customFormat="1" x14ac:dyDescent="0.3">
      <c r="A22" s="30"/>
      <c r="B22" s="12"/>
      <c r="C22" s="12">
        <f>C6</f>
        <v>1</v>
      </c>
      <c r="D22" s="13"/>
      <c r="E22" s="13"/>
      <c r="F22" s="13">
        <f>F21*F6</f>
        <v>5.8</v>
      </c>
      <c r="G22" s="13">
        <f>G21*G6</f>
        <v>127.7</v>
      </c>
      <c r="H22" s="13"/>
      <c r="I22" s="13"/>
      <c r="J22" s="13"/>
      <c r="K22" s="13"/>
      <c r="L22" s="13">
        <f>L21*L6</f>
        <v>1.3</v>
      </c>
      <c r="M22" s="13"/>
      <c r="N22" s="13"/>
      <c r="O22" s="13">
        <f>O21*O6</f>
        <v>243.1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x14ac:dyDescent="0.3">
      <c r="A23" s="30" t="s">
        <v>52</v>
      </c>
      <c r="B23" s="6">
        <v>200</v>
      </c>
      <c r="C23" s="6">
        <v>1</v>
      </c>
      <c r="D23" s="9"/>
      <c r="E23" s="9"/>
      <c r="F23" s="9"/>
      <c r="G23" s="9">
        <v>210</v>
      </c>
      <c r="H23" s="9"/>
      <c r="I23" s="9">
        <v>10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>
        <v>30</v>
      </c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s="4" customFormat="1" x14ac:dyDescent="0.3">
      <c r="A24" s="30"/>
      <c r="B24" s="7"/>
      <c r="C24" s="7">
        <f>C6</f>
        <v>1</v>
      </c>
      <c r="D24" s="10"/>
      <c r="E24" s="10"/>
      <c r="F24" s="10"/>
      <c r="G24" s="10">
        <f>G23*G6</f>
        <v>210</v>
      </c>
      <c r="H24" s="10"/>
      <c r="I24" s="10">
        <f>I23*I6</f>
        <v>10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>
        <f>W23*W6</f>
        <v>30</v>
      </c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x14ac:dyDescent="0.3">
      <c r="A25" s="30" t="s">
        <v>23</v>
      </c>
      <c r="B25" s="6">
        <v>50</v>
      </c>
      <c r="C25" s="6">
        <v>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>
        <v>50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s="4" customFormat="1" x14ac:dyDescent="0.3">
      <c r="A26" s="30"/>
      <c r="B26" s="7"/>
      <c r="C26" s="7">
        <f>C6</f>
        <v>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>
        <f>T25*T6</f>
        <v>50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x14ac:dyDescent="0.3">
      <c r="A27" s="30" t="s">
        <v>24</v>
      </c>
      <c r="B27" s="6">
        <v>50</v>
      </c>
      <c r="C27" s="6">
        <v>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>
        <v>50</v>
      </c>
      <c r="Y27" s="9"/>
      <c r="Z27" s="9"/>
      <c r="AA27" s="9"/>
      <c r="AB27" s="9"/>
      <c r="AC27" s="9"/>
      <c r="AD27" s="9"/>
      <c r="AE27" s="9"/>
      <c r="AF27" s="9"/>
      <c r="AG27" s="9"/>
    </row>
    <row r="28" spans="1:33" s="4" customFormat="1" x14ac:dyDescent="0.3">
      <c r="A28" s="30"/>
      <c r="B28" s="7"/>
      <c r="C28" s="7">
        <f>C6</f>
        <v>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>
        <f>X27*X6</f>
        <v>50</v>
      </c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s="18" customFormat="1" x14ac:dyDescent="0.3">
      <c r="A29" s="15" t="s">
        <v>25</v>
      </c>
      <c r="B29" s="16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x14ac:dyDescent="0.3">
      <c r="A30" s="30" t="s">
        <v>61</v>
      </c>
      <c r="B30" s="6">
        <v>150</v>
      </c>
      <c r="C30" s="6">
        <v>1</v>
      </c>
      <c r="D30" s="9">
        <v>2.9</v>
      </c>
      <c r="E30" s="9"/>
      <c r="F30" s="9">
        <v>22.3</v>
      </c>
      <c r="G30" s="9">
        <v>42.8</v>
      </c>
      <c r="H30" s="9"/>
      <c r="I30" s="9">
        <v>16.5</v>
      </c>
      <c r="J30" s="9"/>
      <c r="K30" s="9"/>
      <c r="L30" s="9">
        <v>0.9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>
        <v>101.3</v>
      </c>
      <c r="Z30" s="9">
        <v>2.6</v>
      </c>
      <c r="AA30" s="9">
        <v>4.8</v>
      </c>
      <c r="AB30" s="9"/>
      <c r="AC30" s="9"/>
      <c r="AD30" s="9"/>
      <c r="AE30" s="9"/>
      <c r="AF30" s="9"/>
      <c r="AG30" s="9"/>
    </row>
    <row r="31" spans="1:33" s="4" customFormat="1" x14ac:dyDescent="0.3">
      <c r="A31" s="30"/>
      <c r="B31" s="7"/>
      <c r="C31" s="7">
        <f>C6</f>
        <v>1</v>
      </c>
      <c r="D31" s="10">
        <f>D30*D6</f>
        <v>2.9</v>
      </c>
      <c r="E31" s="10"/>
      <c r="F31" s="10">
        <f>F30*F6</f>
        <v>22.3</v>
      </c>
      <c r="G31" s="10">
        <f>G30*G6</f>
        <v>42.8</v>
      </c>
      <c r="H31" s="10"/>
      <c r="I31" s="10">
        <f>I30*I6</f>
        <v>16.5</v>
      </c>
      <c r="J31" s="10"/>
      <c r="K31" s="10"/>
      <c r="L31" s="10">
        <f>L30*L6</f>
        <v>0.9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>
        <f>Y30*Y6</f>
        <v>101.3</v>
      </c>
      <c r="Z31" s="10">
        <f t="shared" ref="Z31:AA31" si="28">Z30*Z6</f>
        <v>2.6</v>
      </c>
      <c r="AA31" s="10">
        <f t="shared" si="28"/>
        <v>4.8</v>
      </c>
      <c r="AB31" s="10"/>
      <c r="AC31" s="10"/>
      <c r="AD31" s="10"/>
      <c r="AE31" s="10"/>
      <c r="AF31" s="10"/>
      <c r="AG31" s="10"/>
    </row>
    <row r="32" spans="1:33" x14ac:dyDescent="0.3">
      <c r="A32" s="30" t="s">
        <v>117</v>
      </c>
      <c r="B32" s="6">
        <v>200</v>
      </c>
      <c r="C32" s="6">
        <v>1</v>
      </c>
      <c r="D32" s="9"/>
      <c r="E32" s="9"/>
      <c r="F32" s="9"/>
      <c r="G32" s="9">
        <v>192</v>
      </c>
      <c r="H32" s="9"/>
      <c r="I32" s="9">
        <v>10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>
        <v>25</v>
      </c>
      <c r="AC32" s="9"/>
      <c r="AD32" s="9"/>
      <c r="AE32" s="9"/>
      <c r="AF32" s="9"/>
      <c r="AG32" s="9"/>
    </row>
    <row r="33" spans="1:33" s="4" customFormat="1" x14ac:dyDescent="0.3">
      <c r="A33" s="30"/>
      <c r="B33" s="7"/>
      <c r="C33" s="7">
        <f>C6</f>
        <v>1</v>
      </c>
      <c r="D33" s="10"/>
      <c r="E33" s="10"/>
      <c r="F33" s="10"/>
      <c r="G33" s="10">
        <f>G32*G6</f>
        <v>192</v>
      </c>
      <c r="H33" s="10"/>
      <c r="I33" s="10">
        <f>I32*I6</f>
        <v>10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>
        <f>AB32*AB6</f>
        <v>25</v>
      </c>
      <c r="AC33" s="10"/>
      <c r="AD33" s="10"/>
      <c r="AE33" s="10"/>
      <c r="AF33" s="10"/>
      <c r="AG33" s="10"/>
    </row>
    <row r="34" spans="1:33" s="18" customFormat="1" x14ac:dyDescent="0.3">
      <c r="A34" s="15" t="s">
        <v>30</v>
      </c>
      <c r="B34" s="16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  <row r="35" spans="1:33" x14ac:dyDescent="0.3">
      <c r="A35" s="30" t="s">
        <v>158</v>
      </c>
      <c r="B35" s="6">
        <v>100</v>
      </c>
      <c r="C35" s="6">
        <v>1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>
        <v>17.899999999999999</v>
      </c>
      <c r="O35" s="9">
        <v>40</v>
      </c>
      <c r="P35" s="9">
        <v>20</v>
      </c>
      <c r="Q35" s="9"/>
      <c r="R35" s="9">
        <v>6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>
        <v>25</v>
      </c>
      <c r="AD35" s="9">
        <v>25</v>
      </c>
      <c r="AE35" s="9"/>
      <c r="AF35" s="9"/>
      <c r="AG35" s="9"/>
    </row>
    <row r="36" spans="1:33" s="4" customFormat="1" x14ac:dyDescent="0.3">
      <c r="A36" s="30"/>
      <c r="B36" s="7"/>
      <c r="C36" s="7">
        <f>C6</f>
        <v>1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>
        <f>N35*N6</f>
        <v>17.899999999999999</v>
      </c>
      <c r="O36" s="10">
        <f t="shared" ref="O36:R36" si="29">O35*O6</f>
        <v>40</v>
      </c>
      <c r="P36" s="10">
        <f t="shared" si="29"/>
        <v>20</v>
      </c>
      <c r="Q36" s="10"/>
      <c r="R36" s="10">
        <f t="shared" si="29"/>
        <v>6</v>
      </c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>
        <f>AC35*AC6</f>
        <v>25</v>
      </c>
      <c r="AD36" s="10">
        <f>AD35*AD6</f>
        <v>25</v>
      </c>
      <c r="AE36" s="10"/>
      <c r="AF36" s="10"/>
      <c r="AG36" s="10"/>
    </row>
    <row r="37" spans="1:33" x14ac:dyDescent="0.3">
      <c r="A37" s="30" t="s">
        <v>188</v>
      </c>
      <c r="B37" s="6">
        <v>100</v>
      </c>
      <c r="C37" s="6">
        <v>1</v>
      </c>
      <c r="D37" s="9">
        <v>12.5</v>
      </c>
      <c r="E37" s="9">
        <v>13.8</v>
      </c>
      <c r="F37" s="9"/>
      <c r="G37" s="9"/>
      <c r="H37" s="9"/>
      <c r="I37" s="9"/>
      <c r="J37" s="9"/>
      <c r="K37" s="9"/>
      <c r="L37" s="9"/>
      <c r="M37" s="9"/>
      <c r="N37" s="9">
        <v>8.9</v>
      </c>
      <c r="O37" s="9"/>
      <c r="P37" s="9"/>
      <c r="Q37" s="9"/>
      <c r="R37" s="9">
        <v>3.8</v>
      </c>
      <c r="S37" s="9"/>
      <c r="T37" s="9">
        <v>17.5</v>
      </c>
      <c r="U37" s="9"/>
      <c r="V37" s="9">
        <v>6.3</v>
      </c>
      <c r="W37" s="9"/>
      <c r="X37" s="9"/>
      <c r="Y37" s="9"/>
      <c r="Z37" s="9"/>
      <c r="AA37" s="9"/>
      <c r="AB37" s="9"/>
      <c r="AC37" s="9"/>
      <c r="AD37" s="9"/>
      <c r="AE37" s="9">
        <v>144</v>
      </c>
      <c r="AF37" s="9"/>
      <c r="AG37" s="9"/>
    </row>
    <row r="38" spans="1:33" s="4" customFormat="1" x14ac:dyDescent="0.3">
      <c r="A38" s="30"/>
      <c r="B38" s="7"/>
      <c r="C38" s="7">
        <f>C6</f>
        <v>1</v>
      </c>
      <c r="D38" s="10">
        <f>D37*D6</f>
        <v>12.5</v>
      </c>
      <c r="E38" s="10">
        <f>E37*E6</f>
        <v>13.8</v>
      </c>
      <c r="F38" s="10"/>
      <c r="G38" s="10"/>
      <c r="H38" s="10"/>
      <c r="I38" s="10"/>
      <c r="J38" s="10"/>
      <c r="K38" s="10"/>
      <c r="L38" s="10"/>
      <c r="M38" s="10"/>
      <c r="N38" s="10">
        <f>N37*N6</f>
        <v>8.9</v>
      </c>
      <c r="O38" s="10"/>
      <c r="P38" s="10"/>
      <c r="Q38" s="10"/>
      <c r="R38" s="10">
        <f>R37*R6</f>
        <v>3.8</v>
      </c>
      <c r="S38" s="10"/>
      <c r="T38" s="10">
        <f>T37*T6</f>
        <v>17.5</v>
      </c>
      <c r="U38" s="10"/>
      <c r="V38" s="10">
        <f>V37*V6</f>
        <v>6.3</v>
      </c>
      <c r="W38" s="10"/>
      <c r="X38" s="10"/>
      <c r="Y38" s="10"/>
      <c r="Z38" s="10"/>
      <c r="AA38" s="10"/>
      <c r="AB38" s="10"/>
      <c r="AC38" s="10"/>
      <c r="AD38" s="10"/>
      <c r="AE38" s="10">
        <f>AE37*AE6</f>
        <v>144</v>
      </c>
      <c r="AF38" s="10"/>
      <c r="AG38" s="10"/>
    </row>
    <row r="39" spans="1:33" x14ac:dyDescent="0.3">
      <c r="A39" s="30" t="s">
        <v>121</v>
      </c>
      <c r="B39" s="6">
        <v>180</v>
      </c>
      <c r="C39" s="6">
        <v>1</v>
      </c>
      <c r="D39" s="9"/>
      <c r="E39" s="9"/>
      <c r="F39" s="9">
        <v>4.4000000000000004</v>
      </c>
      <c r="G39" s="9">
        <v>140.5</v>
      </c>
      <c r="H39" s="9"/>
      <c r="I39" s="9"/>
      <c r="J39" s="9"/>
      <c r="K39" s="9"/>
      <c r="L39" s="9">
        <v>0.4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>
        <v>43.9</v>
      </c>
      <c r="AG39" s="9"/>
    </row>
    <row r="40" spans="1:33" s="4" customFormat="1" x14ac:dyDescent="0.3">
      <c r="A40" s="30"/>
      <c r="B40" s="7"/>
      <c r="C40" s="7">
        <f>C6</f>
        <v>1</v>
      </c>
      <c r="D40" s="10"/>
      <c r="E40" s="10"/>
      <c r="F40" s="10">
        <f>F39*F6</f>
        <v>4.4000000000000004</v>
      </c>
      <c r="G40" s="10">
        <f>G39*G6</f>
        <v>140.5</v>
      </c>
      <c r="H40" s="10"/>
      <c r="I40" s="10"/>
      <c r="J40" s="10"/>
      <c r="K40" s="10"/>
      <c r="L40" s="10">
        <f>L39*L6</f>
        <v>0.4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>
        <f>AF39*AF6</f>
        <v>43.9</v>
      </c>
      <c r="AG40" s="10"/>
    </row>
    <row r="41" spans="1:33" x14ac:dyDescent="0.3">
      <c r="A41" s="30" t="s">
        <v>88</v>
      </c>
      <c r="B41" s="6">
        <v>200</v>
      </c>
      <c r="C41" s="6">
        <v>1</v>
      </c>
      <c r="D41" s="9"/>
      <c r="E41" s="9"/>
      <c r="F41" s="9"/>
      <c r="G41" s="9">
        <v>204</v>
      </c>
      <c r="H41" s="9">
        <v>1</v>
      </c>
      <c r="I41" s="9">
        <v>10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s="14" customFormat="1" x14ac:dyDescent="0.3">
      <c r="A42" s="30"/>
      <c r="B42" s="12"/>
      <c r="C42" s="12">
        <f>C6</f>
        <v>1</v>
      </c>
      <c r="D42" s="13"/>
      <c r="E42" s="13"/>
      <c r="F42" s="13"/>
      <c r="G42" s="13">
        <f>G41*G6</f>
        <v>204</v>
      </c>
      <c r="H42" s="13">
        <f t="shared" ref="H42:I42" si="30">H41*H6</f>
        <v>1</v>
      </c>
      <c r="I42" s="13">
        <f t="shared" si="30"/>
        <v>10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x14ac:dyDescent="0.3">
      <c r="A43" s="30" t="s">
        <v>24</v>
      </c>
      <c r="B43" s="6">
        <v>50</v>
      </c>
      <c r="C43" s="6">
        <v>1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>
        <v>50</v>
      </c>
      <c r="Y43" s="9"/>
      <c r="Z43" s="9"/>
      <c r="AA43" s="9"/>
      <c r="AB43" s="9"/>
      <c r="AC43" s="9"/>
      <c r="AD43" s="9"/>
      <c r="AE43" s="9"/>
      <c r="AF43" s="9"/>
      <c r="AG43" s="9"/>
    </row>
    <row r="44" spans="1:33" s="14" customFormat="1" x14ac:dyDescent="0.3">
      <c r="A44" s="30"/>
      <c r="B44" s="7"/>
      <c r="C44" s="12">
        <f>C6</f>
        <v>1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>
        <f t="shared" ref="X44" si="31">X43*X6</f>
        <v>50</v>
      </c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x14ac:dyDescent="0.3">
      <c r="A45" s="30" t="s">
        <v>87</v>
      </c>
      <c r="B45" s="6">
        <v>180</v>
      </c>
      <c r="C45" s="6">
        <v>1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>
        <v>180</v>
      </c>
    </row>
    <row r="46" spans="1:33" s="4" customFormat="1" x14ac:dyDescent="0.3">
      <c r="A46" s="30"/>
      <c r="B46" s="7"/>
      <c r="C46" s="7">
        <f>C6</f>
        <v>1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>
        <f>AG45*AG6</f>
        <v>180</v>
      </c>
    </row>
    <row r="47" spans="1:33" x14ac:dyDescent="0.3">
      <c r="A47" s="5" t="s">
        <v>33</v>
      </c>
      <c r="B47" s="6"/>
      <c r="C47" s="6"/>
      <c r="D47" s="11">
        <f>D9+D11+D13+D15+D18+D20+D22+D24+D26+D28+D31+D33+D36+D38+D40+D42+D44+D46</f>
        <v>156.9</v>
      </c>
      <c r="E47" s="11">
        <f t="shared" ref="E47:AG47" si="32">E9+E11+E13+E15+E18+E20+E22+E24+E26+E28+E31+E33+E36+E38+E40+E42+E44+E46</f>
        <v>129.70000000000002</v>
      </c>
      <c r="F47" s="11">
        <f t="shared" si="32"/>
        <v>59.512820512820518</v>
      </c>
      <c r="G47" s="11">
        <f t="shared" si="32"/>
        <v>1301.3</v>
      </c>
      <c r="H47" s="11">
        <f t="shared" si="32"/>
        <v>2</v>
      </c>
      <c r="I47" s="11">
        <f t="shared" si="32"/>
        <v>61.5</v>
      </c>
      <c r="J47" s="11">
        <f t="shared" si="32"/>
        <v>7.8</v>
      </c>
      <c r="K47" s="11">
        <f t="shared" si="32"/>
        <v>20</v>
      </c>
      <c r="L47" s="11">
        <f t="shared" si="32"/>
        <v>4.5000000000000009</v>
      </c>
      <c r="M47" s="11">
        <f t="shared" si="32"/>
        <v>60.1</v>
      </c>
      <c r="N47" s="11">
        <f t="shared" si="32"/>
        <v>41.1</v>
      </c>
      <c r="O47" s="11">
        <f t="shared" si="32"/>
        <v>321.60000000000002</v>
      </c>
      <c r="P47" s="11">
        <f t="shared" si="32"/>
        <v>32.799999999999997</v>
      </c>
      <c r="Q47" s="11">
        <f t="shared" si="32"/>
        <v>4.8</v>
      </c>
      <c r="R47" s="11">
        <f t="shared" si="32"/>
        <v>14.600000000000001</v>
      </c>
      <c r="S47" s="11">
        <f t="shared" si="32"/>
        <v>9.6</v>
      </c>
      <c r="T47" s="11">
        <f t="shared" si="32"/>
        <v>185.5</v>
      </c>
      <c r="U47" s="11">
        <f t="shared" si="32"/>
        <v>113.9</v>
      </c>
      <c r="V47" s="11">
        <f t="shared" si="32"/>
        <v>16.3</v>
      </c>
      <c r="W47" s="11">
        <f t="shared" si="32"/>
        <v>30</v>
      </c>
      <c r="X47" s="11">
        <f t="shared" si="32"/>
        <v>100</v>
      </c>
      <c r="Y47" s="11">
        <f t="shared" si="32"/>
        <v>101.3</v>
      </c>
      <c r="Z47" s="11">
        <f t="shared" si="32"/>
        <v>2.6</v>
      </c>
      <c r="AA47" s="11">
        <f t="shared" si="32"/>
        <v>4.8</v>
      </c>
      <c r="AB47" s="11">
        <f t="shared" si="32"/>
        <v>25</v>
      </c>
      <c r="AC47" s="11">
        <f t="shared" si="32"/>
        <v>25</v>
      </c>
      <c r="AD47" s="11">
        <f t="shared" si="32"/>
        <v>25</v>
      </c>
      <c r="AE47" s="11">
        <f t="shared" si="32"/>
        <v>144</v>
      </c>
      <c r="AF47" s="11">
        <f t="shared" si="32"/>
        <v>43.9</v>
      </c>
      <c r="AG47" s="11">
        <f t="shared" si="32"/>
        <v>180</v>
      </c>
    </row>
    <row r="48" spans="1:33" x14ac:dyDescent="0.3">
      <c r="A48" s="5" t="s">
        <v>106</v>
      </c>
      <c r="B48" s="8"/>
      <c r="C48" s="8"/>
      <c r="D48" s="23">
        <f>D47/1000</f>
        <v>0.15690000000000001</v>
      </c>
      <c r="E48" s="23">
        <f t="shared" ref="E48:AG48" si="33">E47/1000</f>
        <v>0.12970000000000001</v>
      </c>
      <c r="F48" s="23">
        <f t="shared" si="33"/>
        <v>5.9512820512820516E-2</v>
      </c>
      <c r="G48" s="23">
        <f t="shared" si="33"/>
        <v>1.3012999999999999</v>
      </c>
      <c r="H48" s="23">
        <f t="shared" si="33"/>
        <v>2E-3</v>
      </c>
      <c r="I48" s="23">
        <f t="shared" si="33"/>
        <v>6.1499999999999999E-2</v>
      </c>
      <c r="J48" s="23">
        <f t="shared" si="33"/>
        <v>7.7999999999999996E-3</v>
      </c>
      <c r="K48" s="23">
        <f t="shared" si="33"/>
        <v>0.02</v>
      </c>
      <c r="L48" s="23">
        <f t="shared" si="33"/>
        <v>4.5000000000000005E-3</v>
      </c>
      <c r="M48" s="23">
        <f t="shared" si="33"/>
        <v>6.0100000000000001E-2</v>
      </c>
      <c r="N48" s="23">
        <f t="shared" si="33"/>
        <v>4.1100000000000005E-2</v>
      </c>
      <c r="O48" s="23">
        <f t="shared" si="33"/>
        <v>0.3216</v>
      </c>
      <c r="P48" s="23">
        <f t="shared" si="33"/>
        <v>3.2799999999999996E-2</v>
      </c>
      <c r="Q48" s="23">
        <f t="shared" si="33"/>
        <v>4.7999999999999996E-3</v>
      </c>
      <c r="R48" s="23">
        <f t="shared" si="33"/>
        <v>1.4600000000000002E-2</v>
      </c>
      <c r="S48" s="23">
        <f t="shared" si="33"/>
        <v>9.5999999999999992E-3</v>
      </c>
      <c r="T48" s="23">
        <f t="shared" si="33"/>
        <v>0.1855</v>
      </c>
      <c r="U48" s="23">
        <f t="shared" si="33"/>
        <v>0.1139</v>
      </c>
      <c r="V48" s="23">
        <f t="shared" si="33"/>
        <v>1.6300000000000002E-2</v>
      </c>
      <c r="W48" s="23">
        <f t="shared" si="33"/>
        <v>0.03</v>
      </c>
      <c r="X48" s="23">
        <f t="shared" si="33"/>
        <v>0.1</v>
      </c>
      <c r="Y48" s="23">
        <f t="shared" si="33"/>
        <v>0.1013</v>
      </c>
      <c r="Z48" s="23">
        <f t="shared" si="33"/>
        <v>2.5999999999999999E-3</v>
      </c>
      <c r="AA48" s="23">
        <f t="shared" si="33"/>
        <v>4.7999999999999996E-3</v>
      </c>
      <c r="AB48" s="23">
        <f t="shared" si="33"/>
        <v>2.5000000000000001E-2</v>
      </c>
      <c r="AC48" s="23">
        <f t="shared" si="33"/>
        <v>2.5000000000000001E-2</v>
      </c>
      <c r="AD48" s="23">
        <f t="shared" si="33"/>
        <v>2.5000000000000001E-2</v>
      </c>
      <c r="AE48" s="23">
        <f t="shared" si="33"/>
        <v>0.14399999999999999</v>
      </c>
      <c r="AF48" s="23">
        <f t="shared" si="33"/>
        <v>4.3900000000000002E-2</v>
      </c>
      <c r="AG48" s="23">
        <f t="shared" si="33"/>
        <v>0.18</v>
      </c>
    </row>
    <row r="49" spans="1:33" ht="57.6" x14ac:dyDescent="0.3">
      <c r="D49" s="3" t="s">
        <v>18</v>
      </c>
      <c r="E49" s="3" t="s">
        <v>4</v>
      </c>
      <c r="F49" s="3" t="s">
        <v>7</v>
      </c>
      <c r="G49" s="3" t="s">
        <v>8</v>
      </c>
      <c r="H49" s="3" t="s">
        <v>9</v>
      </c>
      <c r="I49" s="3" t="s">
        <v>5</v>
      </c>
      <c r="J49" s="3" t="s">
        <v>10</v>
      </c>
      <c r="K49" s="3" t="s">
        <v>47</v>
      </c>
      <c r="L49" s="3" t="s">
        <v>6</v>
      </c>
      <c r="M49" s="3" t="s">
        <v>66</v>
      </c>
      <c r="N49" s="3" t="s">
        <v>15</v>
      </c>
      <c r="O49" s="3" t="s">
        <v>13</v>
      </c>
      <c r="P49" s="3" t="s">
        <v>14</v>
      </c>
      <c r="Q49" s="3" t="s">
        <v>144</v>
      </c>
      <c r="R49" s="3" t="s">
        <v>16</v>
      </c>
      <c r="S49" s="3" t="s">
        <v>57</v>
      </c>
      <c r="T49" s="3" t="s">
        <v>100</v>
      </c>
      <c r="U49" s="3" t="s">
        <v>44</v>
      </c>
      <c r="V49" s="3" t="s">
        <v>56</v>
      </c>
      <c r="W49" s="3" t="s">
        <v>55</v>
      </c>
      <c r="X49" s="3" t="s">
        <v>101</v>
      </c>
      <c r="Y49" s="3" t="s">
        <v>102</v>
      </c>
      <c r="Z49" s="3" t="s">
        <v>26</v>
      </c>
      <c r="AA49" s="3" t="s">
        <v>64</v>
      </c>
      <c r="AB49" s="3" t="s">
        <v>43</v>
      </c>
      <c r="AC49" s="3" t="s">
        <v>58</v>
      </c>
      <c r="AD49" s="3" t="s">
        <v>31</v>
      </c>
      <c r="AE49" s="3" t="s">
        <v>103</v>
      </c>
      <c r="AF49" s="3" t="s">
        <v>37</v>
      </c>
      <c r="AG49" s="3" t="s">
        <v>104</v>
      </c>
    </row>
    <row r="50" spans="1:33" x14ac:dyDescent="0.3">
      <c r="D50" s="25">
        <f>D48/0.04</f>
        <v>3.9225000000000003</v>
      </c>
    </row>
    <row r="51" spans="1:33" x14ac:dyDescent="0.3">
      <c r="A51" s="1" t="s">
        <v>107</v>
      </c>
      <c r="D51" s="24" t="s">
        <v>108</v>
      </c>
    </row>
  </sheetData>
  <mergeCells count="19">
    <mergeCell ref="A45:A46"/>
    <mergeCell ref="A21:A22"/>
    <mergeCell ref="A23:A24"/>
    <mergeCell ref="A25:A26"/>
    <mergeCell ref="A27:A28"/>
    <mergeCell ref="A30:A31"/>
    <mergeCell ref="A32:A33"/>
    <mergeCell ref="A35:A36"/>
    <mergeCell ref="A37:A38"/>
    <mergeCell ref="A39:A40"/>
    <mergeCell ref="A14:A15"/>
    <mergeCell ref="A17:A18"/>
    <mergeCell ref="A41:A42"/>
    <mergeCell ref="A43:A44"/>
    <mergeCell ref="A4:H4"/>
    <mergeCell ref="A19:A20"/>
    <mergeCell ref="A8:A9"/>
    <mergeCell ref="A10:A11"/>
    <mergeCell ref="A12:A13"/>
  </mergeCells>
  <pageMargins left="0.25" right="0.25" top="0.75" bottom="0.75" header="0.3" footer="0.3"/>
  <pageSetup paperSize="9" scale="45" fitToHeight="0" orientation="landscape" r:id="rId1"/>
  <colBreaks count="1" manualBreakCount="1">
    <brk id="3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view="pageBreakPreview" zoomScale="60" zoomScaleNormal="100" workbookViewId="0">
      <pane ySplit="6" topLeftCell="A7" activePane="bottomLeft" state="frozen"/>
      <selection pane="bottomLeft" activeCell="A8" sqref="A8:A9"/>
    </sheetView>
  </sheetViews>
  <sheetFormatPr defaultRowHeight="14.4" x14ac:dyDescent="0.3"/>
  <cols>
    <col min="1" max="1" width="30.6640625" style="1" customWidth="1"/>
    <col min="2" max="2" width="8.109375" customWidth="1"/>
    <col min="9" max="9" width="10" customWidth="1"/>
  </cols>
  <sheetData>
    <row r="1" spans="1:34" x14ac:dyDescent="0.3">
      <c r="C1" s="2"/>
    </row>
    <row r="2" spans="1:34" ht="18" x14ac:dyDescent="0.35">
      <c r="P2" s="26" t="s">
        <v>110</v>
      </c>
      <c r="Q2" s="26"/>
    </row>
    <row r="4" spans="1:34" ht="18" x14ac:dyDescent="0.35">
      <c r="A4" s="29" t="s">
        <v>209</v>
      </c>
      <c r="B4" s="29"/>
      <c r="C4" s="29"/>
      <c r="D4" s="29"/>
      <c r="E4" s="29"/>
      <c r="F4" s="29"/>
      <c r="G4" s="29"/>
      <c r="H4" s="29"/>
      <c r="AD4" s="26" t="s">
        <v>109</v>
      </c>
    </row>
    <row r="5" spans="1:34" s="3" customFormat="1" ht="57.6" x14ac:dyDescent="0.3">
      <c r="A5" s="3" t="s">
        <v>0</v>
      </c>
      <c r="B5" s="3" t="s">
        <v>1</v>
      </c>
      <c r="C5" s="3" t="s">
        <v>98</v>
      </c>
      <c r="D5" s="3" t="s">
        <v>68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67</v>
      </c>
      <c r="K5" s="3" t="s">
        <v>134</v>
      </c>
      <c r="L5" s="3" t="s">
        <v>18</v>
      </c>
      <c r="M5" s="3" t="s">
        <v>102</v>
      </c>
      <c r="N5" s="3" t="s">
        <v>15</v>
      </c>
      <c r="O5" s="3" t="s">
        <v>14</v>
      </c>
      <c r="P5" s="3" t="s">
        <v>16</v>
      </c>
      <c r="Q5" s="3" t="s">
        <v>225</v>
      </c>
      <c r="R5" s="3" t="s">
        <v>19</v>
      </c>
      <c r="S5" s="3" t="s">
        <v>100</v>
      </c>
      <c r="T5" s="3" t="s">
        <v>56</v>
      </c>
      <c r="U5" s="3" t="s">
        <v>39</v>
      </c>
      <c r="V5" s="3" t="s">
        <v>63</v>
      </c>
      <c r="W5" s="3" t="s">
        <v>111</v>
      </c>
      <c r="X5" s="3" t="s">
        <v>42</v>
      </c>
      <c r="Y5" s="3" t="s">
        <v>26</v>
      </c>
      <c r="Z5" s="3" t="s">
        <v>27</v>
      </c>
      <c r="AA5" s="3" t="s">
        <v>86</v>
      </c>
      <c r="AB5" s="3" t="s">
        <v>13</v>
      </c>
      <c r="AC5" s="3" t="s">
        <v>45</v>
      </c>
      <c r="AD5" s="3" t="s">
        <v>44</v>
      </c>
      <c r="AE5" s="3" t="s">
        <v>59</v>
      </c>
      <c r="AF5" s="3" t="s">
        <v>9</v>
      </c>
      <c r="AG5" s="3" t="s">
        <v>10</v>
      </c>
      <c r="AH5" s="3" t="s">
        <v>29</v>
      </c>
    </row>
    <row r="6" spans="1:34" s="21" customFormat="1" x14ac:dyDescent="0.3">
      <c r="A6" s="22" t="s">
        <v>105</v>
      </c>
      <c r="B6" s="20"/>
      <c r="C6" s="20">
        <v>1</v>
      </c>
      <c r="D6" s="20">
        <f>C6</f>
        <v>1</v>
      </c>
      <c r="E6" s="20">
        <f t="shared" ref="E6:K6" si="0">D6</f>
        <v>1</v>
      </c>
      <c r="F6" s="20">
        <f t="shared" si="0"/>
        <v>1</v>
      </c>
      <c r="G6" s="20">
        <f t="shared" si="0"/>
        <v>1</v>
      </c>
      <c r="H6" s="20">
        <f t="shared" si="0"/>
        <v>1</v>
      </c>
      <c r="I6" s="20">
        <f t="shared" si="0"/>
        <v>1</v>
      </c>
      <c r="J6" s="20">
        <f t="shared" si="0"/>
        <v>1</v>
      </c>
      <c r="K6" s="20">
        <f t="shared" si="0"/>
        <v>1</v>
      </c>
      <c r="L6" s="20">
        <f t="shared" ref="L6" si="1">K6</f>
        <v>1</v>
      </c>
      <c r="M6" s="20">
        <f t="shared" ref="M6" si="2">L6</f>
        <v>1</v>
      </c>
      <c r="N6" s="20">
        <f t="shared" ref="N6" si="3">M6</f>
        <v>1</v>
      </c>
      <c r="O6" s="20">
        <f t="shared" ref="O6" si="4">N6</f>
        <v>1</v>
      </c>
      <c r="P6" s="20">
        <f t="shared" ref="P6" si="5">O6</f>
        <v>1</v>
      </c>
      <c r="Q6" s="20">
        <f t="shared" ref="Q6" si="6">P6</f>
        <v>1</v>
      </c>
      <c r="R6" s="20">
        <f t="shared" ref="R6" si="7">Q6</f>
        <v>1</v>
      </c>
      <c r="S6" s="20">
        <f t="shared" ref="S6" si="8">R6</f>
        <v>1</v>
      </c>
      <c r="T6" s="20">
        <f t="shared" ref="T6" si="9">S6</f>
        <v>1</v>
      </c>
      <c r="U6" s="20">
        <f t="shared" ref="U6" si="10">T6</f>
        <v>1</v>
      </c>
      <c r="V6" s="20">
        <f t="shared" ref="V6" si="11">U6</f>
        <v>1</v>
      </c>
      <c r="W6" s="20">
        <f t="shared" ref="W6" si="12">V6</f>
        <v>1</v>
      </c>
      <c r="X6" s="20">
        <f t="shared" ref="X6" si="13">W6</f>
        <v>1</v>
      </c>
      <c r="Y6" s="20">
        <f t="shared" ref="Y6" si="14">X6</f>
        <v>1</v>
      </c>
      <c r="Z6" s="20">
        <f t="shared" ref="Z6" si="15">Y6</f>
        <v>1</v>
      </c>
      <c r="AA6" s="20">
        <f t="shared" ref="AA6" si="16">Z6</f>
        <v>1</v>
      </c>
      <c r="AB6" s="20">
        <f t="shared" ref="AB6" si="17">AA6</f>
        <v>1</v>
      </c>
      <c r="AC6" s="20">
        <f t="shared" ref="AC6" si="18">AB6</f>
        <v>1</v>
      </c>
      <c r="AD6" s="20">
        <f t="shared" ref="AD6" si="19">AC6</f>
        <v>1</v>
      </c>
      <c r="AE6" s="20">
        <f t="shared" ref="AE6" si="20">AD6</f>
        <v>1</v>
      </c>
      <c r="AF6" s="20">
        <f t="shared" ref="AF6" si="21">AE6</f>
        <v>1</v>
      </c>
      <c r="AG6" s="20">
        <f t="shared" ref="AG6" si="22">AF6</f>
        <v>1</v>
      </c>
      <c r="AH6" s="20">
        <f t="shared" ref="AH6" si="23">AG6</f>
        <v>1</v>
      </c>
    </row>
    <row r="7" spans="1:34" s="18" customFormat="1" x14ac:dyDescent="0.3">
      <c r="A7" s="15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x14ac:dyDescent="0.3">
      <c r="A8" s="30" t="s">
        <v>136</v>
      </c>
      <c r="B8" s="6">
        <v>250</v>
      </c>
      <c r="C8" s="6">
        <v>1</v>
      </c>
      <c r="D8" s="9">
        <v>59.5</v>
      </c>
      <c r="E8" s="9">
        <v>119</v>
      </c>
      <c r="F8" s="9">
        <v>6</v>
      </c>
      <c r="G8" s="9">
        <v>2.4</v>
      </c>
      <c r="H8" s="9">
        <v>11.9</v>
      </c>
      <c r="I8" s="9">
        <v>71.400000000000006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s="4" customFormat="1" x14ac:dyDescent="0.3">
      <c r="A9" s="30"/>
      <c r="B9" s="7"/>
      <c r="C9" s="7">
        <f>C6</f>
        <v>1</v>
      </c>
      <c r="D9" s="10">
        <f>D8*D6</f>
        <v>59.5</v>
      </c>
      <c r="E9" s="10">
        <f t="shared" ref="E9:I9" si="24">E8*E6</f>
        <v>119</v>
      </c>
      <c r="F9" s="10">
        <f t="shared" si="24"/>
        <v>6</v>
      </c>
      <c r="G9" s="10">
        <f t="shared" si="24"/>
        <v>2.4</v>
      </c>
      <c r="H9" s="10">
        <f t="shared" si="24"/>
        <v>11.9</v>
      </c>
      <c r="I9" s="10">
        <f t="shared" si="24"/>
        <v>71.400000000000006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x14ac:dyDescent="0.3">
      <c r="A10" s="30" t="s">
        <v>137</v>
      </c>
      <c r="B10" s="6">
        <v>200</v>
      </c>
      <c r="C10" s="6">
        <v>1</v>
      </c>
      <c r="D10" s="9"/>
      <c r="E10" s="9">
        <v>100</v>
      </c>
      <c r="F10" s="9">
        <v>10</v>
      </c>
      <c r="G10" s="9"/>
      <c r="H10" s="9"/>
      <c r="I10" s="9">
        <v>110</v>
      </c>
      <c r="J10" s="9">
        <v>4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s="4" customFormat="1" x14ac:dyDescent="0.3">
      <c r="A11" s="30"/>
      <c r="B11" s="7"/>
      <c r="C11" s="7">
        <f>C6</f>
        <v>1</v>
      </c>
      <c r="D11" s="10"/>
      <c r="E11" s="10">
        <f>E10*E6</f>
        <v>100</v>
      </c>
      <c r="F11" s="10">
        <f t="shared" ref="F11:J11" si="25">F10*F6</f>
        <v>10</v>
      </c>
      <c r="G11" s="10"/>
      <c r="H11" s="10"/>
      <c r="I11" s="10">
        <f t="shared" si="25"/>
        <v>110</v>
      </c>
      <c r="J11" s="10">
        <f t="shared" si="25"/>
        <v>4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x14ac:dyDescent="0.3">
      <c r="A12" s="30" t="s">
        <v>131</v>
      </c>
      <c r="B12" s="6">
        <v>10</v>
      </c>
      <c r="C12" s="6">
        <v>1</v>
      </c>
      <c r="D12" s="9"/>
      <c r="E12" s="9"/>
      <c r="F12" s="9"/>
      <c r="G12" s="9"/>
      <c r="H12" s="9"/>
      <c r="I12" s="9"/>
      <c r="J12" s="9"/>
      <c r="K12" s="9">
        <v>10.9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s="4" customFormat="1" x14ac:dyDescent="0.3">
      <c r="A13" s="30"/>
      <c r="B13" s="7"/>
      <c r="C13" s="7">
        <f>C6</f>
        <v>1</v>
      </c>
      <c r="D13" s="10"/>
      <c r="E13" s="10"/>
      <c r="F13" s="10"/>
      <c r="G13" s="10"/>
      <c r="H13" s="10"/>
      <c r="I13" s="10"/>
      <c r="J13" s="10"/>
      <c r="K13" s="10">
        <f>K12*K6</f>
        <v>10.9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x14ac:dyDescent="0.3">
      <c r="A14" s="30" t="s">
        <v>23</v>
      </c>
      <c r="B14" s="6">
        <v>90</v>
      </c>
      <c r="C14" s="6">
        <v>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>
        <v>90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s="4" customFormat="1" x14ac:dyDescent="0.3">
      <c r="A15" s="30"/>
      <c r="B15" s="7"/>
      <c r="C15" s="7">
        <f>C6</f>
        <v>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>
        <f t="shared" ref="S15" si="26">S14*S6</f>
        <v>90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s="18" customFormat="1" x14ac:dyDescent="0.3">
      <c r="A16" s="15" t="s">
        <v>12</v>
      </c>
      <c r="B16" s="16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x14ac:dyDescent="0.3">
      <c r="A17" s="30" t="s">
        <v>227</v>
      </c>
      <c r="B17" s="6">
        <v>250</v>
      </c>
      <c r="C17" s="6">
        <v>1</v>
      </c>
      <c r="D17" s="9"/>
      <c r="E17" s="9"/>
      <c r="F17" s="9"/>
      <c r="G17" s="9"/>
      <c r="H17" s="9"/>
      <c r="I17" s="9">
        <v>225</v>
      </c>
      <c r="J17" s="9"/>
      <c r="K17" s="9"/>
      <c r="L17" s="9"/>
      <c r="M17" s="9"/>
      <c r="N17" s="9">
        <v>11.7</v>
      </c>
      <c r="O17" s="9">
        <v>15.6</v>
      </c>
      <c r="P17" s="9">
        <v>5</v>
      </c>
      <c r="Q17" s="9">
        <v>20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s="4" customFormat="1" x14ac:dyDescent="0.3">
      <c r="A18" s="30"/>
      <c r="B18" s="7"/>
      <c r="C18" s="7">
        <f>C6</f>
        <v>1</v>
      </c>
      <c r="D18" s="10"/>
      <c r="E18" s="10"/>
      <c r="F18" s="10"/>
      <c r="G18" s="10"/>
      <c r="H18" s="10"/>
      <c r="I18" s="10">
        <f t="shared" ref="I18:Q18" si="27">I17*I6</f>
        <v>225</v>
      </c>
      <c r="J18" s="10"/>
      <c r="K18" s="10"/>
      <c r="L18" s="10"/>
      <c r="M18" s="10"/>
      <c r="N18" s="10">
        <f t="shared" si="27"/>
        <v>11.7</v>
      </c>
      <c r="O18" s="10">
        <f t="shared" si="27"/>
        <v>15.6</v>
      </c>
      <c r="P18" s="10">
        <f t="shared" si="27"/>
        <v>5</v>
      </c>
      <c r="Q18" s="10">
        <f t="shared" si="27"/>
        <v>20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x14ac:dyDescent="0.3">
      <c r="A19" s="30" t="s">
        <v>129</v>
      </c>
      <c r="B19" s="6">
        <v>100</v>
      </c>
      <c r="C19" s="6">
        <v>1</v>
      </c>
      <c r="D19" s="9"/>
      <c r="E19" s="9">
        <v>22.9</v>
      </c>
      <c r="F19" s="9"/>
      <c r="G19" s="9"/>
      <c r="H19" s="9">
        <v>5.7</v>
      </c>
      <c r="I19" s="9"/>
      <c r="J19" s="9"/>
      <c r="K19" s="9"/>
      <c r="L19" s="9">
        <v>5.7</v>
      </c>
      <c r="M19" s="9"/>
      <c r="N19" s="9">
        <v>10.199999999999999</v>
      </c>
      <c r="O19" s="9"/>
      <c r="P19" s="9"/>
      <c r="Q19" s="9"/>
      <c r="R19" s="9">
        <v>75.400000000000006</v>
      </c>
      <c r="S19" s="9">
        <v>12.9</v>
      </c>
      <c r="T19" s="9">
        <v>5.7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s="4" customFormat="1" x14ac:dyDescent="0.3">
      <c r="A20" s="30"/>
      <c r="B20" s="7"/>
      <c r="C20" s="7">
        <f>C6</f>
        <v>1</v>
      </c>
      <c r="D20" s="10"/>
      <c r="E20" s="10">
        <f>E19*E6</f>
        <v>22.9</v>
      </c>
      <c r="F20" s="10"/>
      <c r="G20" s="10"/>
      <c r="H20" s="10">
        <f>H19*H6</f>
        <v>5.7</v>
      </c>
      <c r="I20" s="10"/>
      <c r="J20" s="10"/>
      <c r="K20" s="10"/>
      <c r="L20" s="10">
        <f>L19*L6</f>
        <v>5.7</v>
      </c>
      <c r="M20" s="10"/>
      <c r="N20" s="10">
        <f>N19*N6</f>
        <v>10.199999999999999</v>
      </c>
      <c r="O20" s="10"/>
      <c r="P20" s="10"/>
      <c r="Q20" s="10"/>
      <c r="R20" s="10">
        <f>R19*R6</f>
        <v>75.400000000000006</v>
      </c>
      <c r="S20" s="10">
        <f t="shared" ref="S20:T20" si="28">S19*S6</f>
        <v>12.9</v>
      </c>
      <c r="T20" s="10">
        <f t="shared" si="28"/>
        <v>5.7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x14ac:dyDescent="0.3">
      <c r="A21" s="30" t="s">
        <v>192</v>
      </c>
      <c r="B21" s="6">
        <v>180</v>
      </c>
      <c r="C21" s="6">
        <v>1</v>
      </c>
      <c r="D21" s="9"/>
      <c r="E21" s="9"/>
      <c r="F21" s="9"/>
      <c r="G21" s="9">
        <v>1.8</v>
      </c>
      <c r="H21" s="9">
        <v>4.4000000000000004</v>
      </c>
      <c r="I21" s="9">
        <v>144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>
        <v>39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s="4" customFormat="1" x14ac:dyDescent="0.3">
      <c r="A22" s="30"/>
      <c r="B22" s="7"/>
      <c r="C22" s="7">
        <f>C6</f>
        <v>1</v>
      </c>
      <c r="D22" s="10"/>
      <c r="E22" s="10"/>
      <c r="F22" s="10"/>
      <c r="G22" s="10">
        <f>G21*G6</f>
        <v>1.8</v>
      </c>
      <c r="H22" s="10">
        <f t="shared" ref="H22:I22" si="29">H21*H6</f>
        <v>4.4000000000000004</v>
      </c>
      <c r="I22" s="10">
        <f t="shared" si="29"/>
        <v>144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>
        <f>U21*U6</f>
        <v>39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x14ac:dyDescent="0.3">
      <c r="A23" s="30" t="s">
        <v>193</v>
      </c>
      <c r="B23" s="6">
        <v>200</v>
      </c>
      <c r="C23" s="6">
        <v>1</v>
      </c>
      <c r="D23" s="9"/>
      <c r="E23" s="9"/>
      <c r="F23" s="9">
        <v>15</v>
      </c>
      <c r="G23" s="9"/>
      <c r="H23" s="9"/>
      <c r="I23" s="9">
        <v>210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>
        <v>22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s="4" customFormat="1" x14ac:dyDescent="0.3">
      <c r="A24" s="30"/>
      <c r="B24" s="7"/>
      <c r="C24" s="7">
        <f>C6</f>
        <v>1</v>
      </c>
      <c r="D24" s="10"/>
      <c r="E24" s="10"/>
      <c r="F24" s="10">
        <f>F23*F6</f>
        <v>15</v>
      </c>
      <c r="G24" s="10"/>
      <c r="H24" s="10"/>
      <c r="I24" s="10">
        <f>I23*I6</f>
        <v>210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>
        <f>V23*V6</f>
        <v>22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x14ac:dyDescent="0.3">
      <c r="A25" s="30" t="s">
        <v>23</v>
      </c>
      <c r="B25" s="6">
        <v>50</v>
      </c>
      <c r="C25" s="6">
        <v>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>
        <v>50</v>
      </c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s="4" customFormat="1" x14ac:dyDescent="0.3">
      <c r="A26" s="30"/>
      <c r="B26" s="7"/>
      <c r="C26" s="7">
        <f>C6</f>
        <v>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>
        <f>S25*S6</f>
        <v>50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x14ac:dyDescent="0.3">
      <c r="A27" s="30" t="s">
        <v>24</v>
      </c>
      <c r="B27" s="6">
        <v>50</v>
      </c>
      <c r="C27" s="6">
        <v>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>
        <v>50</v>
      </c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s="4" customFormat="1" x14ac:dyDescent="0.3">
      <c r="A28" s="30"/>
      <c r="B28" s="7"/>
      <c r="C28" s="7">
        <f>C6</f>
        <v>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>
        <f>W27*W6</f>
        <v>50</v>
      </c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s="18" customFormat="1" x14ac:dyDescent="0.3">
      <c r="A29" s="15" t="s">
        <v>25</v>
      </c>
      <c r="B29" s="16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x14ac:dyDescent="0.3">
      <c r="A30" s="30" t="s">
        <v>35</v>
      </c>
      <c r="B30" s="6">
        <v>100</v>
      </c>
      <c r="C30" s="6">
        <v>1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>
        <v>100</v>
      </c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1:34" s="4" customFormat="1" x14ac:dyDescent="0.3">
      <c r="A31" s="30"/>
      <c r="B31" s="7"/>
      <c r="C31" s="7">
        <f>C6</f>
        <v>1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>
        <f>X30*X6</f>
        <v>100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x14ac:dyDescent="0.3">
      <c r="A32" s="30" t="s">
        <v>194</v>
      </c>
      <c r="B32" s="6">
        <v>65</v>
      </c>
      <c r="C32" s="6">
        <v>1</v>
      </c>
      <c r="D32" s="9"/>
      <c r="E32" s="9">
        <v>5.4</v>
      </c>
      <c r="F32" s="9">
        <v>13</v>
      </c>
      <c r="G32" s="9">
        <v>0.4</v>
      </c>
      <c r="H32" s="9">
        <v>5.4</v>
      </c>
      <c r="I32" s="9">
        <v>12.5</v>
      </c>
      <c r="J32" s="9"/>
      <c r="K32" s="9"/>
      <c r="L32" s="9">
        <v>3.8</v>
      </c>
      <c r="M32" s="9">
        <v>37.9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>
        <v>1.1000000000000001</v>
      </c>
      <c r="Z32" s="9"/>
      <c r="AA32" s="9"/>
      <c r="AB32" s="9"/>
      <c r="AC32" s="9"/>
      <c r="AD32" s="9"/>
      <c r="AE32" s="9"/>
      <c r="AF32" s="9"/>
      <c r="AG32" s="9"/>
      <c r="AH32" s="9"/>
    </row>
    <row r="33" spans="1:34" s="4" customFormat="1" x14ac:dyDescent="0.3">
      <c r="A33" s="30"/>
      <c r="B33" s="7"/>
      <c r="C33" s="7">
        <f>C6</f>
        <v>1</v>
      </c>
      <c r="D33" s="10"/>
      <c r="E33" s="10">
        <f>E32*E6</f>
        <v>5.4</v>
      </c>
      <c r="F33" s="10">
        <f t="shared" ref="F33:I33" si="30">F32*F6</f>
        <v>13</v>
      </c>
      <c r="G33" s="10">
        <f t="shared" si="30"/>
        <v>0.4</v>
      </c>
      <c r="H33" s="10">
        <f t="shared" si="30"/>
        <v>5.4</v>
      </c>
      <c r="I33" s="10">
        <f t="shared" si="30"/>
        <v>12.5</v>
      </c>
      <c r="J33" s="10"/>
      <c r="K33" s="10"/>
      <c r="L33" s="10">
        <f>L32*L6</f>
        <v>3.8</v>
      </c>
      <c r="M33" s="10">
        <f>M32*M6</f>
        <v>37.9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>
        <f>Y32*Y6</f>
        <v>1.1000000000000001</v>
      </c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x14ac:dyDescent="0.3">
      <c r="A34" s="30" t="s">
        <v>140</v>
      </c>
      <c r="B34" s="6">
        <v>200</v>
      </c>
      <c r="C34" s="6">
        <v>1</v>
      </c>
      <c r="D34" s="9"/>
      <c r="E34" s="9"/>
      <c r="F34" s="9">
        <v>10</v>
      </c>
      <c r="G34" s="9"/>
      <c r="H34" s="9"/>
      <c r="I34" s="9">
        <v>197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>
        <v>25.5</v>
      </c>
      <c r="AA34" s="9"/>
      <c r="AB34" s="9"/>
      <c r="AC34" s="9"/>
      <c r="AD34" s="9"/>
      <c r="AE34" s="9"/>
      <c r="AF34" s="9"/>
      <c r="AG34" s="9"/>
      <c r="AH34" s="9"/>
    </row>
    <row r="35" spans="1:34" s="4" customFormat="1" x14ac:dyDescent="0.3">
      <c r="A35" s="30"/>
      <c r="B35" s="7"/>
      <c r="C35" s="7">
        <f>C6</f>
        <v>1</v>
      </c>
      <c r="D35" s="10"/>
      <c r="E35" s="10"/>
      <c r="F35" s="10">
        <f>F34*F6</f>
        <v>10</v>
      </c>
      <c r="G35" s="10"/>
      <c r="H35" s="10"/>
      <c r="I35" s="10">
        <f>I34*I6</f>
        <v>197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>
        <f>Z34*Z6</f>
        <v>25.5</v>
      </c>
      <c r="AA35" s="10"/>
      <c r="AB35" s="10"/>
      <c r="AC35" s="10"/>
      <c r="AD35" s="10"/>
      <c r="AE35" s="10"/>
      <c r="AF35" s="10"/>
      <c r="AG35" s="10"/>
      <c r="AH35" s="10"/>
    </row>
    <row r="36" spans="1:34" s="18" customFormat="1" x14ac:dyDescent="0.3">
      <c r="A36" s="15" t="s">
        <v>30</v>
      </c>
      <c r="B36" s="16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4" x14ac:dyDescent="0.3">
      <c r="A37" s="30" t="s">
        <v>195</v>
      </c>
      <c r="B37" s="6">
        <v>100</v>
      </c>
      <c r="C37" s="6">
        <v>1</v>
      </c>
      <c r="D37" s="9"/>
      <c r="E37" s="9"/>
      <c r="F37" s="9"/>
      <c r="G37" s="9"/>
      <c r="H37" s="9"/>
      <c r="I37" s="9"/>
      <c r="J37" s="9"/>
      <c r="K37" s="9"/>
      <c r="L37" s="9">
        <v>20</v>
      </c>
      <c r="M37" s="9"/>
      <c r="N37" s="9">
        <v>11.9</v>
      </c>
      <c r="O37" s="9"/>
      <c r="P37" s="9">
        <v>10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>
        <v>35.299999999999997</v>
      </c>
      <c r="AB37" s="9">
        <v>40</v>
      </c>
      <c r="AC37" s="9"/>
      <c r="AD37" s="9"/>
      <c r="AE37" s="9"/>
      <c r="AF37" s="9"/>
      <c r="AG37" s="9"/>
      <c r="AH37" s="9"/>
    </row>
    <row r="38" spans="1:34" s="4" customFormat="1" x14ac:dyDescent="0.3">
      <c r="A38" s="30"/>
      <c r="B38" s="7"/>
      <c r="C38" s="7">
        <f>C6</f>
        <v>1</v>
      </c>
      <c r="D38" s="10"/>
      <c r="E38" s="10"/>
      <c r="F38" s="10"/>
      <c r="G38" s="10"/>
      <c r="H38" s="10"/>
      <c r="I38" s="10"/>
      <c r="J38" s="10"/>
      <c r="K38" s="10"/>
      <c r="L38" s="10">
        <f>L37*L6</f>
        <v>20</v>
      </c>
      <c r="M38" s="10"/>
      <c r="N38" s="10">
        <f>N37*N6</f>
        <v>11.9</v>
      </c>
      <c r="O38" s="10"/>
      <c r="P38" s="10">
        <f>P37*P6</f>
        <v>10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>
        <f>AA37*AA6</f>
        <v>35.299999999999997</v>
      </c>
      <c r="AB38" s="10">
        <f>AB37*AB6</f>
        <v>40</v>
      </c>
      <c r="AC38" s="10"/>
      <c r="AD38" s="10"/>
      <c r="AE38" s="10"/>
      <c r="AF38" s="10"/>
      <c r="AG38" s="10"/>
      <c r="AH38" s="10"/>
    </row>
    <row r="39" spans="1:34" x14ac:dyDescent="0.3">
      <c r="A39" s="30" t="s">
        <v>115</v>
      </c>
      <c r="B39" s="6">
        <v>100</v>
      </c>
      <c r="C39" s="6">
        <v>1</v>
      </c>
      <c r="D39" s="9"/>
      <c r="E39" s="9"/>
      <c r="F39" s="9"/>
      <c r="G39" s="9"/>
      <c r="H39" s="9">
        <v>4</v>
      </c>
      <c r="I39" s="9"/>
      <c r="J39" s="9"/>
      <c r="K39" s="9"/>
      <c r="L39" s="9"/>
      <c r="M39" s="9">
        <v>3</v>
      </c>
      <c r="N39" s="9">
        <v>11.9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>
        <v>8</v>
      </c>
      <c r="AD39" s="9">
        <v>122.3</v>
      </c>
      <c r="AE39" s="9"/>
      <c r="AF39" s="9"/>
      <c r="AG39" s="9"/>
      <c r="AH39" s="9"/>
    </row>
    <row r="40" spans="1:34" s="4" customFormat="1" x14ac:dyDescent="0.3">
      <c r="A40" s="30"/>
      <c r="B40" s="7"/>
      <c r="C40" s="7">
        <f>C6</f>
        <v>1</v>
      </c>
      <c r="D40" s="10"/>
      <c r="E40" s="10"/>
      <c r="F40" s="10"/>
      <c r="G40" s="10"/>
      <c r="H40" s="10">
        <f>H39*H6</f>
        <v>4</v>
      </c>
      <c r="I40" s="10"/>
      <c r="J40" s="10"/>
      <c r="K40" s="10"/>
      <c r="L40" s="10"/>
      <c r="M40" s="10">
        <f>M39*M6</f>
        <v>3</v>
      </c>
      <c r="N40" s="10">
        <f>N39*N6</f>
        <v>11.9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>
        <f>AC39*AC6</f>
        <v>8</v>
      </c>
      <c r="AD40" s="10">
        <f>AD39*AD6</f>
        <v>122.3</v>
      </c>
      <c r="AE40" s="10"/>
      <c r="AF40" s="10"/>
      <c r="AG40" s="10"/>
      <c r="AH40" s="10"/>
    </row>
    <row r="41" spans="1:34" x14ac:dyDescent="0.3">
      <c r="A41" s="30" t="s">
        <v>214</v>
      </c>
      <c r="B41" s="6">
        <v>180</v>
      </c>
      <c r="C41" s="6">
        <v>1</v>
      </c>
      <c r="D41" s="9"/>
      <c r="E41" s="9"/>
      <c r="F41" s="9"/>
      <c r="G41" s="9">
        <v>1.8</v>
      </c>
      <c r="H41" s="9">
        <v>4.4000000000000004</v>
      </c>
      <c r="I41" s="9">
        <v>144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>
        <v>39</v>
      </c>
      <c r="AF41" s="9"/>
      <c r="AG41" s="9"/>
      <c r="AH41" s="9"/>
    </row>
    <row r="42" spans="1:34" s="4" customFormat="1" x14ac:dyDescent="0.3">
      <c r="A42" s="30"/>
      <c r="B42" s="7"/>
      <c r="C42" s="7">
        <f>C6</f>
        <v>1</v>
      </c>
      <c r="D42" s="10"/>
      <c r="E42" s="10"/>
      <c r="F42" s="10"/>
      <c r="G42" s="10">
        <f>G41*G6</f>
        <v>1.8</v>
      </c>
      <c r="H42" s="10">
        <f t="shared" ref="H42:I42" si="31">H41*H6</f>
        <v>4.4000000000000004</v>
      </c>
      <c r="I42" s="10">
        <f t="shared" si="31"/>
        <v>144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>
        <f>AE41*AE6</f>
        <v>39</v>
      </c>
      <c r="AF42" s="10"/>
      <c r="AG42" s="10"/>
      <c r="AH42" s="10"/>
    </row>
    <row r="43" spans="1:34" x14ac:dyDescent="0.3">
      <c r="A43" s="30" t="s">
        <v>122</v>
      </c>
      <c r="B43" s="6">
        <v>200</v>
      </c>
      <c r="C43" s="6">
        <v>1</v>
      </c>
      <c r="D43" s="9"/>
      <c r="E43" s="9"/>
      <c r="F43" s="9">
        <v>15</v>
      </c>
      <c r="G43" s="9"/>
      <c r="H43" s="9"/>
      <c r="I43" s="9">
        <v>204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>
        <v>1</v>
      </c>
      <c r="AG43" s="9">
        <v>7.8</v>
      </c>
      <c r="AH43" s="9"/>
    </row>
    <row r="44" spans="1:34" s="4" customFormat="1" x14ac:dyDescent="0.3">
      <c r="A44" s="30"/>
      <c r="B44" s="7"/>
      <c r="C44" s="7">
        <f>C6</f>
        <v>1</v>
      </c>
      <c r="D44" s="10"/>
      <c r="E44" s="10"/>
      <c r="F44" s="10">
        <f>F43*F6</f>
        <v>15</v>
      </c>
      <c r="G44" s="10"/>
      <c r="H44" s="10"/>
      <c r="I44" s="10">
        <f>I43*I6</f>
        <v>204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>
        <f>AF43*AF6</f>
        <v>1</v>
      </c>
      <c r="AG44" s="10">
        <f>AG43*AG6</f>
        <v>7.8</v>
      </c>
      <c r="AH44" s="10"/>
    </row>
    <row r="45" spans="1:34" x14ac:dyDescent="0.3">
      <c r="A45" s="30" t="s">
        <v>23</v>
      </c>
      <c r="B45" s="6">
        <v>50</v>
      </c>
      <c r="C45" s="6">
        <v>1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>
        <v>50</v>
      </c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s="14" customFormat="1" x14ac:dyDescent="0.3">
      <c r="A46" s="30"/>
      <c r="B46" s="12"/>
      <c r="C46" s="12">
        <f>C6</f>
        <v>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>
        <f>S45*S6</f>
        <v>50</v>
      </c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x14ac:dyDescent="0.3">
      <c r="A47" s="30" t="s">
        <v>123</v>
      </c>
      <c r="B47" s="6">
        <v>200</v>
      </c>
      <c r="C47" s="6">
        <v>1</v>
      </c>
      <c r="D47" s="9"/>
      <c r="E47" s="9"/>
      <c r="F47" s="9"/>
      <c r="G47" s="9"/>
      <c r="H47" s="9"/>
      <c r="I47" s="9">
        <v>200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>
        <v>20</v>
      </c>
    </row>
    <row r="48" spans="1:34" s="4" customFormat="1" x14ac:dyDescent="0.3">
      <c r="A48" s="30"/>
      <c r="B48" s="7"/>
      <c r="C48" s="7">
        <f>C6</f>
        <v>1</v>
      </c>
      <c r="D48" s="10"/>
      <c r="E48" s="10"/>
      <c r="F48" s="10"/>
      <c r="G48" s="10"/>
      <c r="H48" s="10"/>
      <c r="I48" s="10">
        <f>I47*I6</f>
        <v>200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>
        <f>AH47*AH6</f>
        <v>20</v>
      </c>
    </row>
    <row r="49" spans="1:34" x14ac:dyDescent="0.3">
      <c r="A49" s="5" t="s">
        <v>33</v>
      </c>
      <c r="B49" s="6"/>
      <c r="C49" s="6"/>
      <c r="D49" s="11">
        <f>D9+D11+D13+D15+D18+D20+D22+D24+D26+D28+D31+D33+D35+D38+D40+D42+D44+D46+D48</f>
        <v>59.5</v>
      </c>
      <c r="E49" s="11">
        <f t="shared" ref="E49:AH49" si="32">E9+E11+E13+E15+E18+E20+E22+E24+E26+E28+E31+E33+E35+E38+E40+E42+E44+E46+E48</f>
        <v>247.3</v>
      </c>
      <c r="F49" s="11">
        <f t="shared" si="32"/>
        <v>69</v>
      </c>
      <c r="G49" s="11">
        <f t="shared" si="32"/>
        <v>6.4</v>
      </c>
      <c r="H49" s="11">
        <f t="shared" si="32"/>
        <v>35.799999999999997</v>
      </c>
      <c r="I49" s="11">
        <f t="shared" si="32"/>
        <v>1517.9</v>
      </c>
      <c r="J49" s="11">
        <f t="shared" si="32"/>
        <v>4</v>
      </c>
      <c r="K49" s="11">
        <f t="shared" si="32"/>
        <v>10.9</v>
      </c>
      <c r="L49" s="11">
        <f t="shared" si="32"/>
        <v>29.5</v>
      </c>
      <c r="M49" s="11">
        <f t="shared" si="32"/>
        <v>40.9</v>
      </c>
      <c r="N49" s="11">
        <f t="shared" si="32"/>
        <v>45.699999999999996</v>
      </c>
      <c r="O49" s="11">
        <f t="shared" si="32"/>
        <v>15.6</v>
      </c>
      <c r="P49" s="11">
        <f t="shared" si="32"/>
        <v>15</v>
      </c>
      <c r="Q49" s="11">
        <f t="shared" si="32"/>
        <v>20</v>
      </c>
      <c r="R49" s="11">
        <f t="shared" si="32"/>
        <v>75.400000000000006</v>
      </c>
      <c r="S49" s="11">
        <f t="shared" si="32"/>
        <v>202.9</v>
      </c>
      <c r="T49" s="11">
        <f t="shared" si="32"/>
        <v>5.7</v>
      </c>
      <c r="U49" s="11">
        <f t="shared" si="32"/>
        <v>39</v>
      </c>
      <c r="V49" s="11">
        <f t="shared" si="32"/>
        <v>22</v>
      </c>
      <c r="W49" s="11">
        <f t="shared" si="32"/>
        <v>50</v>
      </c>
      <c r="X49" s="11">
        <f t="shared" si="32"/>
        <v>100</v>
      </c>
      <c r="Y49" s="11">
        <f t="shared" si="32"/>
        <v>1.1000000000000001</v>
      </c>
      <c r="Z49" s="11">
        <f t="shared" si="32"/>
        <v>25.5</v>
      </c>
      <c r="AA49" s="11">
        <f t="shared" si="32"/>
        <v>35.299999999999997</v>
      </c>
      <c r="AB49" s="11">
        <f t="shared" si="32"/>
        <v>40</v>
      </c>
      <c r="AC49" s="11">
        <f t="shared" si="32"/>
        <v>8</v>
      </c>
      <c r="AD49" s="11">
        <f t="shared" si="32"/>
        <v>122.3</v>
      </c>
      <c r="AE49" s="11">
        <f t="shared" si="32"/>
        <v>39</v>
      </c>
      <c r="AF49" s="11">
        <f t="shared" si="32"/>
        <v>1</v>
      </c>
      <c r="AG49" s="11">
        <f t="shared" si="32"/>
        <v>7.8</v>
      </c>
      <c r="AH49" s="11">
        <f t="shared" si="32"/>
        <v>20</v>
      </c>
    </row>
    <row r="50" spans="1:34" x14ac:dyDescent="0.3">
      <c r="A50" s="5" t="s">
        <v>106</v>
      </c>
      <c r="B50" s="8"/>
      <c r="C50" s="8"/>
      <c r="D50" s="23">
        <f>D49/1000</f>
        <v>5.9499999999999997E-2</v>
      </c>
      <c r="E50" s="23">
        <f t="shared" ref="E50:AH50" si="33">E49/1000</f>
        <v>0.24730000000000002</v>
      </c>
      <c r="F50" s="23">
        <f t="shared" si="33"/>
        <v>6.9000000000000006E-2</v>
      </c>
      <c r="G50" s="23">
        <f t="shared" si="33"/>
        <v>6.4000000000000003E-3</v>
      </c>
      <c r="H50" s="23">
        <f t="shared" si="33"/>
        <v>3.5799999999999998E-2</v>
      </c>
      <c r="I50" s="23">
        <f t="shared" si="33"/>
        <v>1.5179</v>
      </c>
      <c r="J50" s="23">
        <f t="shared" si="33"/>
        <v>4.0000000000000001E-3</v>
      </c>
      <c r="K50" s="23">
        <f t="shared" si="33"/>
        <v>1.09E-2</v>
      </c>
      <c r="L50" s="23">
        <f t="shared" si="33"/>
        <v>2.9499999999999998E-2</v>
      </c>
      <c r="M50" s="23">
        <f t="shared" si="33"/>
        <v>4.0899999999999999E-2</v>
      </c>
      <c r="N50" s="23">
        <f t="shared" si="33"/>
        <v>4.5699999999999998E-2</v>
      </c>
      <c r="O50" s="23">
        <f t="shared" si="33"/>
        <v>1.5599999999999999E-2</v>
      </c>
      <c r="P50" s="23">
        <f t="shared" si="33"/>
        <v>1.4999999999999999E-2</v>
      </c>
      <c r="Q50" s="23">
        <f t="shared" si="33"/>
        <v>0.02</v>
      </c>
      <c r="R50" s="23">
        <f t="shared" si="33"/>
        <v>7.5400000000000009E-2</v>
      </c>
      <c r="S50" s="23">
        <f t="shared" si="33"/>
        <v>0.2029</v>
      </c>
      <c r="T50" s="23">
        <f t="shared" si="33"/>
        <v>5.7000000000000002E-3</v>
      </c>
      <c r="U50" s="23">
        <f t="shared" si="33"/>
        <v>3.9E-2</v>
      </c>
      <c r="V50" s="23">
        <f t="shared" si="33"/>
        <v>2.1999999999999999E-2</v>
      </c>
      <c r="W50" s="23">
        <f t="shared" si="33"/>
        <v>0.05</v>
      </c>
      <c r="X50" s="23">
        <f t="shared" si="33"/>
        <v>0.1</v>
      </c>
      <c r="Y50" s="23">
        <f t="shared" si="33"/>
        <v>1.1000000000000001E-3</v>
      </c>
      <c r="Z50" s="23">
        <f t="shared" si="33"/>
        <v>2.5499999999999998E-2</v>
      </c>
      <c r="AA50" s="23">
        <f t="shared" si="33"/>
        <v>3.5299999999999998E-2</v>
      </c>
      <c r="AB50" s="23">
        <f t="shared" si="33"/>
        <v>0.04</v>
      </c>
      <c r="AC50" s="23">
        <f t="shared" si="33"/>
        <v>8.0000000000000002E-3</v>
      </c>
      <c r="AD50" s="23">
        <f t="shared" si="33"/>
        <v>0.12229999999999999</v>
      </c>
      <c r="AE50" s="23">
        <f t="shared" si="33"/>
        <v>3.9E-2</v>
      </c>
      <c r="AF50" s="23">
        <f t="shared" si="33"/>
        <v>1E-3</v>
      </c>
      <c r="AG50" s="23">
        <f t="shared" si="33"/>
        <v>7.7999999999999996E-3</v>
      </c>
      <c r="AH50" s="23">
        <f t="shared" si="33"/>
        <v>0.02</v>
      </c>
    </row>
    <row r="51" spans="1:34" ht="57.6" x14ac:dyDescent="0.3">
      <c r="D51" s="3" t="s">
        <v>68</v>
      </c>
      <c r="E51" s="3" t="s">
        <v>4</v>
      </c>
      <c r="F51" s="3" t="s">
        <v>5</v>
      </c>
      <c r="G51" s="3" t="s">
        <v>6</v>
      </c>
      <c r="H51" s="3" t="s">
        <v>7</v>
      </c>
      <c r="I51" s="3" t="s">
        <v>8</v>
      </c>
      <c r="J51" s="3" t="s">
        <v>67</v>
      </c>
      <c r="K51" s="3" t="s">
        <v>134</v>
      </c>
      <c r="L51" s="3" t="s">
        <v>18</v>
      </c>
      <c r="M51" s="3" t="s">
        <v>102</v>
      </c>
      <c r="N51" s="3" t="s">
        <v>15</v>
      </c>
      <c r="O51" s="3" t="s">
        <v>14</v>
      </c>
      <c r="P51" s="3" t="s">
        <v>16</v>
      </c>
      <c r="Q51" s="3" t="s">
        <v>225</v>
      </c>
      <c r="R51" s="3" t="s">
        <v>19</v>
      </c>
      <c r="S51" s="3" t="s">
        <v>100</v>
      </c>
      <c r="T51" s="3" t="s">
        <v>56</v>
      </c>
      <c r="U51" s="3" t="s">
        <v>39</v>
      </c>
      <c r="V51" s="3" t="s">
        <v>63</v>
      </c>
      <c r="W51" s="3" t="s">
        <v>111</v>
      </c>
      <c r="X51" s="3" t="s">
        <v>42</v>
      </c>
      <c r="Y51" s="3" t="s">
        <v>26</v>
      </c>
      <c r="Z51" s="3" t="s">
        <v>27</v>
      </c>
      <c r="AA51" s="3" t="s">
        <v>86</v>
      </c>
      <c r="AB51" s="3" t="s">
        <v>13</v>
      </c>
      <c r="AC51" s="3" t="s">
        <v>45</v>
      </c>
      <c r="AD51" s="3" t="s">
        <v>44</v>
      </c>
      <c r="AE51" s="3" t="s">
        <v>59</v>
      </c>
      <c r="AF51" s="3" t="s">
        <v>9</v>
      </c>
      <c r="AG51" s="3" t="s">
        <v>10</v>
      </c>
      <c r="AH51" s="3" t="s">
        <v>29</v>
      </c>
    </row>
    <row r="52" spans="1:34" x14ac:dyDescent="0.3">
      <c r="L52" s="25">
        <f>L50/0.04</f>
        <v>0.73749999999999993</v>
      </c>
    </row>
    <row r="53" spans="1:34" x14ac:dyDescent="0.3">
      <c r="A53" s="1" t="s">
        <v>107</v>
      </c>
      <c r="L53" s="24" t="s">
        <v>108</v>
      </c>
    </row>
  </sheetData>
  <mergeCells count="20">
    <mergeCell ref="A17:A18"/>
    <mergeCell ref="A19:A20"/>
    <mergeCell ref="A21:A22"/>
    <mergeCell ref="A23:A24"/>
    <mergeCell ref="A4:H4"/>
    <mergeCell ref="A8:A9"/>
    <mergeCell ref="A10:A11"/>
    <mergeCell ref="A12:A13"/>
    <mergeCell ref="A14:A15"/>
    <mergeCell ref="A25:A26"/>
    <mergeCell ref="A27:A28"/>
    <mergeCell ref="A45:A46"/>
    <mergeCell ref="A47:A48"/>
    <mergeCell ref="A32:A33"/>
    <mergeCell ref="A34:A35"/>
    <mergeCell ref="A37:A38"/>
    <mergeCell ref="A39:A40"/>
    <mergeCell ref="A41:A42"/>
    <mergeCell ref="A43:A44"/>
    <mergeCell ref="A30:A31"/>
  </mergeCells>
  <pageMargins left="0.25" right="0.25" top="0.75" bottom="0.75" header="0.3" footer="0.3"/>
  <pageSetup paperSize="9" scale="43" fitToHeight="0" orientation="landscape" r:id="rId1"/>
  <colBreaks count="1" manualBreakCount="1"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3"/>
  <sheetViews>
    <sheetView tabSelected="1" view="pageBreakPreview" zoomScale="60" zoomScaleNormal="100" workbookViewId="0">
      <pane ySplit="6" topLeftCell="A7" activePane="bottomLeft" state="frozen"/>
      <selection pane="bottomLeft" activeCell="O38" sqref="O37:O38"/>
    </sheetView>
  </sheetViews>
  <sheetFormatPr defaultRowHeight="14.4" x14ac:dyDescent="0.3"/>
  <cols>
    <col min="1" max="1" width="30.6640625" style="1" customWidth="1"/>
    <col min="2" max="2" width="7.88671875" customWidth="1"/>
    <col min="9" max="9" width="10.33203125" customWidth="1"/>
  </cols>
  <sheetData>
    <row r="1" spans="1:37" x14ac:dyDescent="0.3">
      <c r="C1" s="2"/>
    </row>
    <row r="2" spans="1:37" ht="18" x14ac:dyDescent="0.35">
      <c r="N2" s="26" t="s">
        <v>110</v>
      </c>
    </row>
    <row r="4" spans="1:37" ht="18" x14ac:dyDescent="0.35">
      <c r="A4" s="29" t="s">
        <v>197</v>
      </c>
      <c r="B4" s="29"/>
      <c r="C4" s="29"/>
      <c r="D4" s="29"/>
      <c r="E4" s="29"/>
      <c r="F4" s="29"/>
      <c r="G4" s="29"/>
      <c r="H4" s="29"/>
      <c r="AC4" s="26" t="s">
        <v>109</v>
      </c>
    </row>
    <row r="5" spans="1:37" s="3" customFormat="1" ht="57.6" x14ac:dyDescent="0.3">
      <c r="A5" s="3" t="s">
        <v>0</v>
      </c>
      <c r="B5" s="3" t="s">
        <v>1</v>
      </c>
      <c r="C5" s="3" t="s">
        <v>98</v>
      </c>
      <c r="D5" s="3" t="s">
        <v>50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49</v>
      </c>
      <c r="K5" s="3" t="s">
        <v>47</v>
      </c>
      <c r="L5" s="3" t="s">
        <v>13</v>
      </c>
      <c r="M5" s="3" t="s">
        <v>15</v>
      </c>
      <c r="N5" s="3" t="s">
        <v>46</v>
      </c>
      <c r="O5" s="3" t="s">
        <v>14</v>
      </c>
      <c r="P5" s="3" t="s">
        <v>16</v>
      </c>
      <c r="Q5" s="3" t="s">
        <v>45</v>
      </c>
      <c r="R5" s="3" t="s">
        <v>102</v>
      </c>
      <c r="S5" s="3" t="s">
        <v>44</v>
      </c>
      <c r="T5" s="3" t="s">
        <v>99</v>
      </c>
      <c r="U5" s="3" t="s">
        <v>43</v>
      </c>
      <c r="V5" s="3" t="s">
        <v>100</v>
      </c>
      <c r="W5" s="3" t="s">
        <v>111</v>
      </c>
      <c r="X5" s="3" t="s">
        <v>42</v>
      </c>
      <c r="Y5" s="28" t="s">
        <v>18</v>
      </c>
      <c r="Z5" s="3" t="s">
        <v>41</v>
      </c>
      <c r="AA5" s="3" t="s">
        <v>40</v>
      </c>
      <c r="AB5" s="3" t="s">
        <v>39</v>
      </c>
      <c r="AC5" s="3" t="s">
        <v>38</v>
      </c>
      <c r="AD5" s="3" t="s">
        <v>37</v>
      </c>
      <c r="AE5" s="3" t="s">
        <v>9</v>
      </c>
      <c r="AF5" s="3" t="s">
        <v>10</v>
      </c>
      <c r="AG5" s="3" t="s">
        <v>27</v>
      </c>
      <c r="AH5" s="3" t="s">
        <v>217</v>
      </c>
      <c r="AI5" s="3" t="s">
        <v>218</v>
      </c>
      <c r="AJ5" s="3" t="s">
        <v>219</v>
      </c>
      <c r="AK5" s="3" t="s">
        <v>29</v>
      </c>
    </row>
    <row r="6" spans="1:37" s="21" customFormat="1" x14ac:dyDescent="0.3">
      <c r="A6" s="22" t="s">
        <v>105</v>
      </c>
      <c r="B6" s="20"/>
      <c r="C6" s="20">
        <v>1</v>
      </c>
      <c r="D6" s="20">
        <f>C6</f>
        <v>1</v>
      </c>
      <c r="E6" s="20">
        <f t="shared" ref="E6:K6" si="0">D6</f>
        <v>1</v>
      </c>
      <c r="F6" s="20">
        <f t="shared" si="0"/>
        <v>1</v>
      </c>
      <c r="G6" s="20">
        <f t="shared" si="0"/>
        <v>1</v>
      </c>
      <c r="H6" s="20">
        <f t="shared" si="0"/>
        <v>1</v>
      </c>
      <c r="I6" s="20">
        <f t="shared" si="0"/>
        <v>1</v>
      </c>
      <c r="J6" s="20">
        <f t="shared" si="0"/>
        <v>1</v>
      </c>
      <c r="K6" s="20">
        <f t="shared" si="0"/>
        <v>1</v>
      </c>
      <c r="L6" s="20">
        <f t="shared" ref="L6" si="1">K6</f>
        <v>1</v>
      </c>
      <c r="M6" s="20">
        <f t="shared" ref="M6" si="2">L6</f>
        <v>1</v>
      </c>
      <c r="N6" s="20">
        <f t="shared" ref="N6" si="3">M6</f>
        <v>1</v>
      </c>
      <c r="O6" s="20">
        <f t="shared" ref="O6" si="4">N6</f>
        <v>1</v>
      </c>
      <c r="P6" s="20">
        <f t="shared" ref="P6" si="5">O6</f>
        <v>1</v>
      </c>
      <c r="Q6" s="20">
        <f t="shared" ref="Q6" si="6">P6</f>
        <v>1</v>
      </c>
      <c r="R6" s="20">
        <f t="shared" ref="R6" si="7">Q6</f>
        <v>1</v>
      </c>
      <c r="S6" s="20">
        <f t="shared" ref="S6" si="8">R6</f>
        <v>1</v>
      </c>
      <c r="T6" s="20">
        <f t="shared" ref="T6" si="9">S6</f>
        <v>1</v>
      </c>
      <c r="U6" s="20">
        <f t="shared" ref="U6" si="10">T6</f>
        <v>1</v>
      </c>
      <c r="V6" s="20">
        <f t="shared" ref="V6" si="11">U6</f>
        <v>1</v>
      </c>
      <c r="W6" s="20">
        <f t="shared" ref="W6" si="12">V6</f>
        <v>1</v>
      </c>
      <c r="X6" s="20">
        <f t="shared" ref="X6" si="13">W6</f>
        <v>1</v>
      </c>
      <c r="Y6" s="20">
        <f t="shared" ref="Y6" si="14">X6</f>
        <v>1</v>
      </c>
      <c r="Z6" s="20">
        <f t="shared" ref="Z6" si="15">Y6</f>
        <v>1</v>
      </c>
      <c r="AA6" s="20">
        <f t="shared" ref="AA6" si="16">Z6</f>
        <v>1</v>
      </c>
      <c r="AB6" s="20">
        <f t="shared" ref="AB6" si="17">AA6</f>
        <v>1</v>
      </c>
      <c r="AC6" s="20">
        <f t="shared" ref="AC6" si="18">AB6</f>
        <v>1</v>
      </c>
      <c r="AD6" s="20">
        <f t="shared" ref="AD6" si="19">AC6</f>
        <v>1</v>
      </c>
      <c r="AE6" s="20">
        <f t="shared" ref="AE6" si="20">AD6</f>
        <v>1</v>
      </c>
      <c r="AF6" s="20">
        <f t="shared" ref="AF6" si="21">AE6</f>
        <v>1</v>
      </c>
      <c r="AG6" s="20">
        <f t="shared" ref="AG6" si="22">AF6</f>
        <v>1</v>
      </c>
      <c r="AH6" s="20">
        <f t="shared" ref="AH6" si="23">AG6</f>
        <v>1</v>
      </c>
      <c r="AI6" s="20">
        <f t="shared" ref="AI6" si="24">AH6</f>
        <v>1</v>
      </c>
      <c r="AJ6" s="20">
        <f t="shared" ref="AJ6" si="25">AI6</f>
        <v>1</v>
      </c>
      <c r="AK6" s="20">
        <f t="shared" ref="AK6" si="26">AJ6</f>
        <v>1</v>
      </c>
    </row>
    <row r="7" spans="1:37" s="18" customFormat="1" x14ac:dyDescent="0.3">
      <c r="A7" s="15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x14ac:dyDescent="0.3">
      <c r="A8" s="30" t="s">
        <v>112</v>
      </c>
      <c r="B8" s="6">
        <v>250</v>
      </c>
      <c r="C8" s="6">
        <v>1</v>
      </c>
      <c r="D8" s="9">
        <v>52.9</v>
      </c>
      <c r="E8" s="9">
        <v>123.8</v>
      </c>
      <c r="F8" s="9">
        <v>6</v>
      </c>
      <c r="G8" s="9">
        <v>2.4</v>
      </c>
      <c r="H8" s="9">
        <v>11.9</v>
      </c>
      <c r="I8" s="9">
        <v>71.400000000000006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s="4" customFormat="1" x14ac:dyDescent="0.3">
      <c r="A9" s="30"/>
      <c r="B9" s="7"/>
      <c r="C9" s="7">
        <f>C6</f>
        <v>1</v>
      </c>
      <c r="D9" s="10">
        <f>D8*D6</f>
        <v>52.9</v>
      </c>
      <c r="E9" s="10">
        <f t="shared" ref="E9:I9" si="27">E8*E6</f>
        <v>123.8</v>
      </c>
      <c r="F9" s="10">
        <f t="shared" si="27"/>
        <v>6</v>
      </c>
      <c r="G9" s="10">
        <f t="shared" si="27"/>
        <v>2.4</v>
      </c>
      <c r="H9" s="10">
        <f t="shared" si="27"/>
        <v>11.9</v>
      </c>
      <c r="I9" s="10">
        <f t="shared" si="27"/>
        <v>71.400000000000006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x14ac:dyDescent="0.3">
      <c r="A10" s="30" t="s">
        <v>113</v>
      </c>
      <c r="B10" s="6">
        <v>200</v>
      </c>
      <c r="C10" s="6">
        <v>1</v>
      </c>
      <c r="D10" s="9"/>
      <c r="E10" s="9">
        <v>100</v>
      </c>
      <c r="F10" s="9">
        <v>10</v>
      </c>
      <c r="G10" s="9"/>
      <c r="H10" s="9"/>
      <c r="I10" s="9">
        <v>122</v>
      </c>
      <c r="J10" s="9">
        <v>4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s="4" customFormat="1" x14ac:dyDescent="0.3">
      <c r="A11" s="30"/>
      <c r="B11" s="7"/>
      <c r="C11" s="7">
        <f>C6</f>
        <v>1</v>
      </c>
      <c r="D11" s="10"/>
      <c r="E11" s="10">
        <f>E10*E6</f>
        <v>100</v>
      </c>
      <c r="F11" s="10">
        <f t="shared" ref="F11:J11" si="28">F10*F6</f>
        <v>10</v>
      </c>
      <c r="G11" s="10"/>
      <c r="H11" s="10"/>
      <c r="I11" s="10">
        <f t="shared" si="28"/>
        <v>122</v>
      </c>
      <c r="J11" s="10">
        <f t="shared" si="28"/>
        <v>4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x14ac:dyDescent="0.3">
      <c r="A12" s="30" t="s">
        <v>36</v>
      </c>
      <c r="B12" s="6">
        <v>10</v>
      </c>
      <c r="C12" s="6">
        <v>1</v>
      </c>
      <c r="D12" s="9"/>
      <c r="E12" s="9"/>
      <c r="F12" s="9"/>
      <c r="G12" s="9"/>
      <c r="H12" s="9"/>
      <c r="I12" s="9"/>
      <c r="J12" s="9"/>
      <c r="K12" s="9">
        <v>10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7" s="4" customFormat="1" x14ac:dyDescent="0.3">
      <c r="A13" s="30"/>
      <c r="B13" s="7"/>
      <c r="C13" s="7">
        <f>C6</f>
        <v>1</v>
      </c>
      <c r="D13" s="10"/>
      <c r="E13" s="10"/>
      <c r="F13" s="10"/>
      <c r="G13" s="10"/>
      <c r="H13" s="10"/>
      <c r="I13" s="10"/>
      <c r="J13" s="10"/>
      <c r="K13" s="10">
        <f>K12*K6</f>
        <v>10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x14ac:dyDescent="0.3">
      <c r="A14" s="30" t="s">
        <v>23</v>
      </c>
      <c r="B14" s="6">
        <v>90</v>
      </c>
      <c r="C14" s="6">
        <v>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>
        <v>90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37" s="4" customFormat="1" x14ac:dyDescent="0.3">
      <c r="A15" s="30"/>
      <c r="B15" s="7"/>
      <c r="C15" s="7">
        <f>C6</f>
        <v>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>
        <f t="shared" ref="V15" si="29">V14*V6</f>
        <v>90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s="18" customFormat="1" x14ac:dyDescent="0.3">
      <c r="A16" s="15" t="s">
        <v>12</v>
      </c>
      <c r="B16" s="16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x14ac:dyDescent="0.3">
      <c r="A17" s="30" t="s">
        <v>114</v>
      </c>
      <c r="B17" s="6">
        <v>250</v>
      </c>
      <c r="C17" s="6">
        <v>1</v>
      </c>
      <c r="D17" s="9"/>
      <c r="E17" s="9"/>
      <c r="F17" s="9"/>
      <c r="G17" s="9">
        <v>2</v>
      </c>
      <c r="H17" s="9"/>
      <c r="I17" s="9">
        <v>175</v>
      </c>
      <c r="J17" s="9"/>
      <c r="K17" s="9"/>
      <c r="L17" s="9">
        <v>83.4</v>
      </c>
      <c r="M17" s="9">
        <v>11.9</v>
      </c>
      <c r="N17" s="9">
        <v>20.2</v>
      </c>
      <c r="O17" s="9">
        <v>16.7</v>
      </c>
      <c r="P17" s="9">
        <v>5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1:37" s="4" customFormat="1" x14ac:dyDescent="0.3">
      <c r="A18" s="30"/>
      <c r="B18" s="7"/>
      <c r="C18" s="7">
        <f>C6</f>
        <v>1</v>
      </c>
      <c r="D18" s="10"/>
      <c r="E18" s="10"/>
      <c r="F18" s="10"/>
      <c r="G18" s="10">
        <f>G17*G6</f>
        <v>2</v>
      </c>
      <c r="H18" s="10"/>
      <c r="I18" s="10">
        <f t="shared" ref="I18:P18" si="30">I17*I6</f>
        <v>175</v>
      </c>
      <c r="J18" s="10"/>
      <c r="K18" s="10"/>
      <c r="L18" s="10">
        <f t="shared" si="30"/>
        <v>83.4</v>
      </c>
      <c r="M18" s="10">
        <f t="shared" si="30"/>
        <v>11.9</v>
      </c>
      <c r="N18" s="10">
        <f t="shared" si="30"/>
        <v>20.2</v>
      </c>
      <c r="O18" s="10">
        <f t="shared" si="30"/>
        <v>16.7</v>
      </c>
      <c r="P18" s="10">
        <f t="shared" si="30"/>
        <v>5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x14ac:dyDescent="0.3">
      <c r="A19" s="30" t="s">
        <v>115</v>
      </c>
      <c r="B19" s="6">
        <v>100</v>
      </c>
      <c r="C19" s="6">
        <v>1</v>
      </c>
      <c r="D19" s="9"/>
      <c r="E19" s="9"/>
      <c r="F19" s="9"/>
      <c r="G19" s="9"/>
      <c r="H19" s="9">
        <v>4</v>
      </c>
      <c r="I19" s="9"/>
      <c r="J19" s="9"/>
      <c r="K19" s="9"/>
      <c r="L19" s="9"/>
      <c r="M19" s="9">
        <v>11.9</v>
      </c>
      <c r="N19" s="9"/>
      <c r="O19" s="9"/>
      <c r="P19" s="9"/>
      <c r="Q19" s="9">
        <v>8</v>
      </c>
      <c r="R19" s="9">
        <v>3</v>
      </c>
      <c r="S19" s="9">
        <v>122.3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37" s="4" customFormat="1" x14ac:dyDescent="0.3">
      <c r="A20" s="30"/>
      <c r="B20" s="7"/>
      <c r="C20" s="7">
        <f>C6</f>
        <v>1</v>
      </c>
      <c r="D20" s="10"/>
      <c r="E20" s="10"/>
      <c r="F20" s="10"/>
      <c r="G20" s="10"/>
      <c r="H20" s="10">
        <f>H19*H6</f>
        <v>4</v>
      </c>
      <c r="I20" s="10"/>
      <c r="J20" s="10"/>
      <c r="K20" s="10"/>
      <c r="L20" s="10"/>
      <c r="M20" s="10">
        <f>M19*M6</f>
        <v>11.9</v>
      </c>
      <c r="N20" s="10"/>
      <c r="O20" s="10"/>
      <c r="P20" s="10"/>
      <c r="Q20" s="10">
        <f>Q19*Q6</f>
        <v>8</v>
      </c>
      <c r="R20" s="10">
        <f t="shared" ref="R20:S20" si="31">R19*R6</f>
        <v>3</v>
      </c>
      <c r="S20" s="10">
        <f t="shared" si="31"/>
        <v>122.3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x14ac:dyDescent="0.3">
      <c r="A21" s="30" t="s">
        <v>116</v>
      </c>
      <c r="B21" s="6">
        <v>180</v>
      </c>
      <c r="C21" s="6">
        <v>1</v>
      </c>
      <c r="D21" s="9"/>
      <c r="E21" s="9"/>
      <c r="F21" s="9"/>
      <c r="G21" s="9">
        <v>3.1</v>
      </c>
      <c r="H21" s="9">
        <v>9</v>
      </c>
      <c r="I21" s="9">
        <v>378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>
        <v>63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pans="1:37" s="4" customFormat="1" x14ac:dyDescent="0.3">
      <c r="A22" s="30"/>
      <c r="B22" s="7"/>
      <c r="C22" s="7">
        <f>C6</f>
        <v>1</v>
      </c>
      <c r="D22" s="10"/>
      <c r="E22" s="10"/>
      <c r="F22" s="10"/>
      <c r="G22" s="10">
        <f>G21*G6</f>
        <v>3.1</v>
      </c>
      <c r="H22" s="10">
        <f t="shared" ref="H22:I22" si="32">H21*H6</f>
        <v>9</v>
      </c>
      <c r="I22" s="10">
        <f t="shared" si="32"/>
        <v>378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>
        <f>T21*T6</f>
        <v>63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x14ac:dyDescent="0.3">
      <c r="A23" s="30" t="s">
        <v>117</v>
      </c>
      <c r="B23" s="6">
        <v>200</v>
      </c>
      <c r="C23" s="6">
        <v>1</v>
      </c>
      <c r="D23" s="9"/>
      <c r="E23" s="9"/>
      <c r="F23" s="9">
        <v>10</v>
      </c>
      <c r="G23" s="9"/>
      <c r="H23" s="9"/>
      <c r="I23" s="9">
        <v>192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>
        <v>25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</row>
    <row r="24" spans="1:37" s="4" customFormat="1" x14ac:dyDescent="0.3">
      <c r="A24" s="30"/>
      <c r="B24" s="7"/>
      <c r="C24" s="7">
        <f>C6</f>
        <v>1</v>
      </c>
      <c r="D24" s="10"/>
      <c r="E24" s="10"/>
      <c r="F24" s="10">
        <f>F23*F6</f>
        <v>10</v>
      </c>
      <c r="G24" s="10"/>
      <c r="H24" s="10"/>
      <c r="I24" s="10">
        <f>I23*I6</f>
        <v>192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>
        <f>U23*U6</f>
        <v>25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x14ac:dyDescent="0.3">
      <c r="A25" s="30" t="s">
        <v>23</v>
      </c>
      <c r="B25" s="6">
        <v>50</v>
      </c>
      <c r="C25" s="6">
        <v>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>
        <v>50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pans="1:37" s="4" customFormat="1" x14ac:dyDescent="0.3">
      <c r="A26" s="30"/>
      <c r="B26" s="7"/>
      <c r="C26" s="7">
        <f>C6</f>
        <v>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>
        <f>V25*V6</f>
        <v>50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x14ac:dyDescent="0.3">
      <c r="A27" s="30" t="s">
        <v>24</v>
      </c>
      <c r="B27" s="6">
        <v>50</v>
      </c>
      <c r="C27" s="6">
        <v>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>
        <v>50</v>
      </c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1:37" s="4" customFormat="1" x14ac:dyDescent="0.3">
      <c r="A28" s="30"/>
      <c r="B28" s="7"/>
      <c r="C28" s="7">
        <f>C6</f>
        <v>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>
        <f>W27*W6</f>
        <v>50</v>
      </c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s="18" customFormat="1" x14ac:dyDescent="0.3">
      <c r="A29" s="15" t="s">
        <v>25</v>
      </c>
      <c r="B29" s="16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x14ac:dyDescent="0.3">
      <c r="A30" s="30" t="s">
        <v>35</v>
      </c>
      <c r="B30" s="6">
        <v>100</v>
      </c>
      <c r="C30" s="6">
        <v>1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>
        <v>100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1" spans="1:37" s="4" customFormat="1" x14ac:dyDescent="0.3">
      <c r="A31" s="30"/>
      <c r="B31" s="7"/>
      <c r="C31" s="7">
        <f>C6</f>
        <v>1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>
        <f>X30*X6</f>
        <v>100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x14ac:dyDescent="0.3">
      <c r="A32" s="30" t="s">
        <v>34</v>
      </c>
      <c r="B32" s="6">
        <v>60</v>
      </c>
      <c r="C32" s="6">
        <v>1</v>
      </c>
      <c r="D32" s="9"/>
      <c r="E32" s="9"/>
      <c r="F32" s="9">
        <v>14.1</v>
      </c>
      <c r="G32" s="9">
        <v>0.5</v>
      </c>
      <c r="H32" s="9">
        <v>14</v>
      </c>
      <c r="I32" s="9"/>
      <c r="J32" s="9"/>
      <c r="K32" s="9"/>
      <c r="L32" s="9"/>
      <c r="M32" s="9"/>
      <c r="N32" s="9"/>
      <c r="O32" s="9"/>
      <c r="P32" s="9"/>
      <c r="Q32" s="9"/>
      <c r="R32" s="9">
        <v>18.7</v>
      </c>
      <c r="S32" s="9"/>
      <c r="T32" s="9"/>
      <c r="U32" s="9"/>
      <c r="V32" s="9"/>
      <c r="W32" s="9"/>
      <c r="X32" s="9"/>
      <c r="Y32" s="27">
        <v>11.2</v>
      </c>
      <c r="Z32" s="9"/>
      <c r="AA32" s="9"/>
      <c r="AB32" s="9"/>
      <c r="AC32" s="9"/>
      <c r="AD32" s="9"/>
      <c r="AE32" s="9"/>
      <c r="AF32" s="9"/>
      <c r="AG32" s="9">
        <v>14.3</v>
      </c>
      <c r="AH32" s="9">
        <v>0.06</v>
      </c>
      <c r="AI32" s="9">
        <v>0.06</v>
      </c>
      <c r="AJ32" s="9">
        <v>0.6</v>
      </c>
      <c r="AK32" s="9"/>
    </row>
    <row r="33" spans="1:37" s="4" customFormat="1" x14ac:dyDescent="0.3">
      <c r="A33" s="30"/>
      <c r="B33" s="7"/>
      <c r="C33" s="7">
        <f>C6</f>
        <v>1</v>
      </c>
      <c r="D33" s="10"/>
      <c r="E33" s="10"/>
      <c r="F33" s="10">
        <f t="shared" ref="F33:R33" si="33">F32*F6</f>
        <v>14.1</v>
      </c>
      <c r="G33" s="10">
        <f t="shared" si="33"/>
        <v>0.5</v>
      </c>
      <c r="H33" s="10">
        <f t="shared" si="33"/>
        <v>14</v>
      </c>
      <c r="I33" s="10"/>
      <c r="J33" s="10"/>
      <c r="K33" s="10"/>
      <c r="L33" s="10"/>
      <c r="M33" s="10"/>
      <c r="N33" s="10"/>
      <c r="O33" s="10"/>
      <c r="P33" s="10"/>
      <c r="Q33" s="10"/>
      <c r="R33" s="10">
        <f t="shared" si="33"/>
        <v>18.7</v>
      </c>
      <c r="S33" s="10"/>
      <c r="T33" s="10"/>
      <c r="U33" s="10"/>
      <c r="V33" s="10"/>
      <c r="W33" s="10"/>
      <c r="X33" s="10"/>
      <c r="Y33" s="10">
        <f>Y32*Y6</f>
        <v>11.2</v>
      </c>
      <c r="Z33" s="10"/>
      <c r="AA33" s="10"/>
      <c r="AB33" s="10"/>
      <c r="AC33" s="10"/>
      <c r="AD33" s="10"/>
      <c r="AE33" s="10"/>
      <c r="AF33" s="10"/>
      <c r="AG33" s="10">
        <f t="shared" ref="AG33:AJ33" si="34">AG32*AG6</f>
        <v>14.3</v>
      </c>
      <c r="AH33" s="10">
        <f t="shared" si="34"/>
        <v>0.06</v>
      </c>
      <c r="AI33" s="10">
        <f t="shared" si="34"/>
        <v>0.06</v>
      </c>
      <c r="AJ33" s="10">
        <f t="shared" si="34"/>
        <v>0.6</v>
      </c>
      <c r="AK33" s="10"/>
    </row>
    <row r="34" spans="1:37" x14ac:dyDescent="0.3">
      <c r="A34" s="30" t="s">
        <v>118</v>
      </c>
      <c r="B34" s="6">
        <v>200</v>
      </c>
      <c r="C34" s="6">
        <v>1</v>
      </c>
      <c r="D34" s="9"/>
      <c r="E34" s="9"/>
      <c r="F34" s="9">
        <v>10</v>
      </c>
      <c r="G34" s="9"/>
      <c r="H34" s="9"/>
      <c r="I34" s="9">
        <v>140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>
        <v>50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</row>
    <row r="35" spans="1:37" s="4" customFormat="1" x14ac:dyDescent="0.3">
      <c r="A35" s="30"/>
      <c r="B35" s="7"/>
      <c r="C35" s="7">
        <f>C6</f>
        <v>1</v>
      </c>
      <c r="D35" s="10"/>
      <c r="E35" s="10"/>
      <c r="F35" s="10">
        <f>F34*F6</f>
        <v>10</v>
      </c>
      <c r="G35" s="10"/>
      <c r="H35" s="10"/>
      <c r="I35" s="10">
        <f>I34*I6</f>
        <v>140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>
        <f>Z34*Z6</f>
        <v>50</v>
      </c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  <row r="36" spans="1:37" s="18" customFormat="1" x14ac:dyDescent="0.3">
      <c r="A36" s="15" t="s">
        <v>30</v>
      </c>
      <c r="B36" s="16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x14ac:dyDescent="0.3">
      <c r="A37" s="30" t="s">
        <v>119</v>
      </c>
      <c r="B37" s="6">
        <v>100</v>
      </c>
      <c r="C37" s="6">
        <v>1</v>
      </c>
      <c r="D37" s="9"/>
      <c r="E37" s="9"/>
      <c r="F37" s="9">
        <v>5</v>
      </c>
      <c r="G37" s="9"/>
      <c r="H37" s="9"/>
      <c r="I37" s="9"/>
      <c r="J37" s="9"/>
      <c r="K37" s="9"/>
      <c r="L37" s="9"/>
      <c r="M37" s="9">
        <v>11.9</v>
      </c>
      <c r="N37" s="9"/>
      <c r="O37" s="9"/>
      <c r="P37" s="9">
        <v>5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>
        <v>88.9</v>
      </c>
      <c r="AB37" s="9"/>
      <c r="AC37" s="9"/>
      <c r="AD37" s="9"/>
      <c r="AE37" s="9"/>
      <c r="AF37" s="9"/>
      <c r="AG37" s="9"/>
      <c r="AH37" s="9"/>
      <c r="AI37" s="9"/>
      <c r="AJ37" s="9"/>
      <c r="AK37" s="9"/>
    </row>
    <row r="38" spans="1:37" s="4" customFormat="1" x14ac:dyDescent="0.3">
      <c r="A38" s="30"/>
      <c r="B38" s="7"/>
      <c r="C38" s="7">
        <f>C6</f>
        <v>1</v>
      </c>
      <c r="D38" s="10"/>
      <c r="E38" s="10"/>
      <c r="F38" s="10">
        <f>F37*F6</f>
        <v>5</v>
      </c>
      <c r="G38" s="10"/>
      <c r="H38" s="10"/>
      <c r="I38" s="10"/>
      <c r="J38" s="10"/>
      <c r="K38" s="10"/>
      <c r="L38" s="10"/>
      <c r="M38" s="10">
        <f>M37*M6</f>
        <v>11.9</v>
      </c>
      <c r="N38" s="10"/>
      <c r="O38" s="10"/>
      <c r="P38" s="10">
        <f>P37*P6</f>
        <v>5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>
        <f>AA37*AA6</f>
        <v>88.9</v>
      </c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x14ac:dyDescent="0.3">
      <c r="A39" s="30" t="s">
        <v>120</v>
      </c>
      <c r="B39" s="6">
        <v>100</v>
      </c>
      <c r="C39" s="6">
        <v>1</v>
      </c>
      <c r="D39" s="9"/>
      <c r="E39" s="9"/>
      <c r="F39" s="9"/>
      <c r="G39" s="9"/>
      <c r="H39" s="9">
        <v>13.333333333333334</v>
      </c>
      <c r="I39" s="9">
        <v>10</v>
      </c>
      <c r="J39" s="9"/>
      <c r="K39" s="9"/>
      <c r="L39" s="9"/>
      <c r="M39" s="9">
        <v>35.700000000000003</v>
      </c>
      <c r="N39" s="9"/>
      <c r="O39" s="9"/>
      <c r="P39" s="9"/>
      <c r="Q39" s="9"/>
      <c r="R39" s="9">
        <v>6.7</v>
      </c>
      <c r="S39" s="9"/>
      <c r="T39" s="9"/>
      <c r="U39" s="9"/>
      <c r="V39" s="9"/>
      <c r="W39" s="9"/>
      <c r="X39" s="9"/>
      <c r="Y39" s="9"/>
      <c r="Z39" s="9"/>
      <c r="AA39" s="9"/>
      <c r="AB39" s="9">
        <v>8.3000000000000007</v>
      </c>
      <c r="AC39" s="9">
        <v>69.599999999999994</v>
      </c>
      <c r="AD39" s="9"/>
      <c r="AE39" s="9"/>
      <c r="AF39" s="9"/>
      <c r="AG39" s="9"/>
      <c r="AH39" s="9"/>
      <c r="AI39" s="9"/>
      <c r="AJ39" s="9"/>
      <c r="AK39" s="9"/>
    </row>
    <row r="40" spans="1:37" s="4" customFormat="1" x14ac:dyDescent="0.3">
      <c r="A40" s="30"/>
      <c r="B40" s="7"/>
      <c r="C40" s="7">
        <f>C6</f>
        <v>1</v>
      </c>
      <c r="D40" s="10"/>
      <c r="E40" s="10"/>
      <c r="F40" s="10"/>
      <c r="G40" s="10"/>
      <c r="H40" s="10">
        <f>H39*H6</f>
        <v>13.333333333333334</v>
      </c>
      <c r="I40" s="10">
        <f>I39*I6</f>
        <v>10</v>
      </c>
      <c r="J40" s="10"/>
      <c r="K40" s="10"/>
      <c r="L40" s="10"/>
      <c r="M40" s="10">
        <f>M39*M6</f>
        <v>35.700000000000003</v>
      </c>
      <c r="N40" s="10"/>
      <c r="O40" s="10"/>
      <c r="P40" s="10"/>
      <c r="Q40" s="10"/>
      <c r="R40" s="10">
        <f>R39*R6</f>
        <v>6.7</v>
      </c>
      <c r="S40" s="10"/>
      <c r="T40" s="10"/>
      <c r="U40" s="10"/>
      <c r="V40" s="10"/>
      <c r="W40" s="10"/>
      <c r="X40" s="10"/>
      <c r="Y40" s="10"/>
      <c r="Z40" s="10"/>
      <c r="AA40" s="10"/>
      <c r="AB40" s="10">
        <f>AB39*AB6</f>
        <v>8.3000000000000007</v>
      </c>
      <c r="AC40" s="10">
        <f>AC39*AC6</f>
        <v>69.599999999999994</v>
      </c>
      <c r="AD40" s="10"/>
      <c r="AE40" s="10"/>
      <c r="AF40" s="10"/>
      <c r="AG40" s="10"/>
      <c r="AH40" s="10"/>
      <c r="AI40" s="10"/>
      <c r="AJ40" s="10"/>
      <c r="AK40" s="10"/>
    </row>
    <row r="41" spans="1:37" x14ac:dyDescent="0.3">
      <c r="A41" s="30" t="s">
        <v>121</v>
      </c>
      <c r="B41" s="6">
        <v>180</v>
      </c>
      <c r="C41" s="6">
        <v>1</v>
      </c>
      <c r="D41" s="9"/>
      <c r="E41" s="9"/>
      <c r="F41" s="9"/>
      <c r="G41" s="9">
        <v>0.4</v>
      </c>
      <c r="H41" s="9">
        <v>4.4000000000000004</v>
      </c>
      <c r="I41" s="9">
        <v>140.5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>
        <v>43.9</v>
      </c>
      <c r="AE41" s="9"/>
      <c r="AF41" s="9"/>
      <c r="AG41" s="9"/>
      <c r="AH41" s="9"/>
      <c r="AI41" s="9"/>
      <c r="AJ41" s="9"/>
      <c r="AK41" s="9"/>
    </row>
    <row r="42" spans="1:37" s="4" customFormat="1" x14ac:dyDescent="0.3">
      <c r="A42" s="30"/>
      <c r="B42" s="7"/>
      <c r="C42" s="7">
        <f>C6</f>
        <v>1</v>
      </c>
      <c r="D42" s="10"/>
      <c r="E42" s="10"/>
      <c r="F42" s="10"/>
      <c r="G42" s="10">
        <f>G41*G6</f>
        <v>0.4</v>
      </c>
      <c r="H42" s="10">
        <f t="shared" ref="H42:I42" si="35">H41*H6</f>
        <v>4.4000000000000004</v>
      </c>
      <c r="I42" s="10">
        <f t="shared" si="35"/>
        <v>140.5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>
        <f>AD41*AD6</f>
        <v>43.9</v>
      </c>
      <c r="AE42" s="10"/>
      <c r="AF42" s="10"/>
      <c r="AG42" s="10"/>
      <c r="AH42" s="10"/>
      <c r="AI42" s="10"/>
      <c r="AJ42" s="10"/>
      <c r="AK42" s="10"/>
    </row>
    <row r="43" spans="1:37" x14ac:dyDescent="0.3">
      <c r="A43" s="30" t="s">
        <v>122</v>
      </c>
      <c r="B43" s="6">
        <v>200</v>
      </c>
      <c r="C43" s="6">
        <v>1</v>
      </c>
      <c r="D43" s="9"/>
      <c r="E43" s="9"/>
      <c r="F43" s="9">
        <v>15</v>
      </c>
      <c r="G43" s="9"/>
      <c r="H43" s="9"/>
      <c r="I43" s="9">
        <v>204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>
        <v>1</v>
      </c>
      <c r="AF43" s="9">
        <v>7.8</v>
      </c>
      <c r="AG43" s="9"/>
      <c r="AH43" s="9"/>
      <c r="AI43" s="9"/>
      <c r="AJ43" s="9"/>
      <c r="AK43" s="9"/>
    </row>
    <row r="44" spans="1:37" s="4" customFormat="1" x14ac:dyDescent="0.3">
      <c r="A44" s="30"/>
      <c r="B44" s="7"/>
      <c r="C44" s="7">
        <f>C6</f>
        <v>1</v>
      </c>
      <c r="D44" s="10"/>
      <c r="E44" s="10"/>
      <c r="F44" s="10">
        <f>F43*F6</f>
        <v>15</v>
      </c>
      <c r="G44" s="10"/>
      <c r="H44" s="10"/>
      <c r="I44" s="10">
        <f>I43*I6</f>
        <v>204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>
        <f>AE43*AE6</f>
        <v>1</v>
      </c>
      <c r="AF44" s="10">
        <f>AF43*AF6</f>
        <v>7.8</v>
      </c>
      <c r="AG44" s="10"/>
      <c r="AH44" s="10"/>
      <c r="AI44" s="10"/>
      <c r="AJ44" s="10"/>
      <c r="AK44" s="10"/>
    </row>
    <row r="45" spans="1:37" x14ac:dyDescent="0.3">
      <c r="A45" s="30" t="s">
        <v>24</v>
      </c>
      <c r="B45" s="6">
        <v>50</v>
      </c>
      <c r="C45" s="6">
        <v>1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>
        <v>50</v>
      </c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</row>
    <row r="46" spans="1:37" s="14" customFormat="1" x14ac:dyDescent="0.3">
      <c r="A46" s="30"/>
      <c r="B46" s="7"/>
      <c r="C46" s="12">
        <f>C6</f>
        <v>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>
        <f>W45*W6</f>
        <v>50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1:37" x14ac:dyDescent="0.3">
      <c r="A47" s="30" t="s">
        <v>123</v>
      </c>
      <c r="B47" s="6">
        <v>200</v>
      </c>
      <c r="C47" s="6">
        <v>1</v>
      </c>
      <c r="D47" s="9"/>
      <c r="E47" s="9"/>
      <c r="F47" s="9"/>
      <c r="G47" s="9"/>
      <c r="H47" s="9"/>
      <c r="I47" s="9">
        <v>200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>
        <v>20</v>
      </c>
    </row>
    <row r="48" spans="1:37" s="4" customFormat="1" x14ac:dyDescent="0.3">
      <c r="A48" s="30"/>
      <c r="B48" s="7"/>
      <c r="C48" s="7">
        <f>C6</f>
        <v>1</v>
      </c>
      <c r="D48" s="10"/>
      <c r="E48" s="10"/>
      <c r="F48" s="10"/>
      <c r="G48" s="10"/>
      <c r="H48" s="10"/>
      <c r="I48" s="10">
        <f>I47*I6</f>
        <v>200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>
        <f>AK47*AK6</f>
        <v>20</v>
      </c>
    </row>
    <row r="49" spans="1:37" x14ac:dyDescent="0.3">
      <c r="A49" s="5" t="s">
        <v>33</v>
      </c>
      <c r="B49" s="6"/>
      <c r="C49" s="6"/>
      <c r="D49" s="11">
        <f>D9+D11+D13+D15+D18+D20+D22+D24+D26+D28+D31+D33+D35+D38+D40+D42+D44+D46+D48</f>
        <v>52.9</v>
      </c>
      <c r="E49" s="11">
        <f t="shared" ref="E49:AK49" si="36">E9+E11+E13+E15+E18+E20+E22+E24+E26+E28+E31+E33+E35+E38+E40+E42+E44+E46+E48</f>
        <v>223.8</v>
      </c>
      <c r="F49" s="11">
        <f t="shared" si="36"/>
        <v>70.099999999999994</v>
      </c>
      <c r="G49" s="11">
        <f t="shared" si="36"/>
        <v>8.4</v>
      </c>
      <c r="H49" s="11">
        <f t="shared" si="36"/>
        <v>56.633333333333333</v>
      </c>
      <c r="I49" s="11">
        <f t="shared" si="36"/>
        <v>1632.9</v>
      </c>
      <c r="J49" s="11">
        <f t="shared" si="36"/>
        <v>4</v>
      </c>
      <c r="K49" s="11">
        <f t="shared" si="36"/>
        <v>10</v>
      </c>
      <c r="L49" s="11">
        <f t="shared" si="36"/>
        <v>83.4</v>
      </c>
      <c r="M49" s="11">
        <f t="shared" si="36"/>
        <v>71.400000000000006</v>
      </c>
      <c r="N49" s="11">
        <f t="shared" si="36"/>
        <v>20.2</v>
      </c>
      <c r="O49" s="11">
        <f t="shared" si="36"/>
        <v>16.7</v>
      </c>
      <c r="P49" s="11">
        <f t="shared" si="36"/>
        <v>10</v>
      </c>
      <c r="Q49" s="11">
        <f t="shared" si="36"/>
        <v>8</v>
      </c>
      <c r="R49" s="11">
        <f t="shared" si="36"/>
        <v>28.4</v>
      </c>
      <c r="S49" s="11">
        <f t="shared" si="36"/>
        <v>122.3</v>
      </c>
      <c r="T49" s="11">
        <f t="shared" si="36"/>
        <v>63</v>
      </c>
      <c r="U49" s="11">
        <f t="shared" si="36"/>
        <v>25</v>
      </c>
      <c r="V49" s="11">
        <f t="shared" si="36"/>
        <v>140</v>
      </c>
      <c r="W49" s="11">
        <f t="shared" si="36"/>
        <v>100</v>
      </c>
      <c r="X49" s="11">
        <f t="shared" si="36"/>
        <v>100</v>
      </c>
      <c r="Y49" s="11">
        <f t="shared" si="36"/>
        <v>11.2</v>
      </c>
      <c r="Z49" s="11">
        <f t="shared" si="36"/>
        <v>50</v>
      </c>
      <c r="AA49" s="11">
        <f t="shared" si="36"/>
        <v>88.9</v>
      </c>
      <c r="AB49" s="11">
        <f t="shared" si="36"/>
        <v>8.3000000000000007</v>
      </c>
      <c r="AC49" s="11">
        <f t="shared" si="36"/>
        <v>69.599999999999994</v>
      </c>
      <c r="AD49" s="11">
        <f t="shared" si="36"/>
        <v>43.9</v>
      </c>
      <c r="AE49" s="11">
        <f t="shared" si="36"/>
        <v>1</v>
      </c>
      <c r="AF49" s="11">
        <f t="shared" si="36"/>
        <v>7.8</v>
      </c>
      <c r="AG49" s="11">
        <f t="shared" si="36"/>
        <v>14.3</v>
      </c>
      <c r="AH49" s="11">
        <f t="shared" si="36"/>
        <v>0.06</v>
      </c>
      <c r="AI49" s="11">
        <f t="shared" si="36"/>
        <v>0.06</v>
      </c>
      <c r="AJ49" s="11">
        <f t="shared" si="36"/>
        <v>0.6</v>
      </c>
      <c r="AK49" s="11">
        <f t="shared" si="36"/>
        <v>20</v>
      </c>
    </row>
    <row r="50" spans="1:37" x14ac:dyDescent="0.3">
      <c r="A50" s="5" t="s">
        <v>106</v>
      </c>
      <c r="B50" s="8"/>
      <c r="C50" s="8"/>
      <c r="D50" s="23">
        <f>D49/1000</f>
        <v>5.2899999999999996E-2</v>
      </c>
      <c r="E50" s="23">
        <f t="shared" ref="E50:AK50" si="37">E49/1000</f>
        <v>0.2238</v>
      </c>
      <c r="F50" s="23">
        <f t="shared" si="37"/>
        <v>7.0099999999999996E-2</v>
      </c>
      <c r="G50" s="23">
        <f t="shared" si="37"/>
        <v>8.4000000000000012E-3</v>
      </c>
      <c r="H50" s="23">
        <f t="shared" si="37"/>
        <v>5.6633333333333334E-2</v>
      </c>
      <c r="I50" s="23">
        <f t="shared" si="37"/>
        <v>1.6329</v>
      </c>
      <c r="J50" s="23">
        <f t="shared" si="37"/>
        <v>4.0000000000000001E-3</v>
      </c>
      <c r="K50" s="23">
        <f t="shared" si="37"/>
        <v>0.01</v>
      </c>
      <c r="L50" s="23">
        <f t="shared" si="37"/>
        <v>8.3400000000000002E-2</v>
      </c>
      <c r="M50" s="23">
        <f t="shared" si="37"/>
        <v>7.1400000000000005E-2</v>
      </c>
      <c r="N50" s="23">
        <f t="shared" si="37"/>
        <v>2.0199999999999999E-2</v>
      </c>
      <c r="O50" s="23">
        <f t="shared" si="37"/>
        <v>1.67E-2</v>
      </c>
      <c r="P50" s="23">
        <f t="shared" si="37"/>
        <v>0.01</v>
      </c>
      <c r="Q50" s="23">
        <f t="shared" si="37"/>
        <v>8.0000000000000002E-3</v>
      </c>
      <c r="R50" s="23">
        <f t="shared" si="37"/>
        <v>2.8399999999999998E-2</v>
      </c>
      <c r="S50" s="23">
        <f t="shared" si="37"/>
        <v>0.12229999999999999</v>
      </c>
      <c r="T50" s="23">
        <f t="shared" si="37"/>
        <v>6.3E-2</v>
      </c>
      <c r="U50" s="23">
        <f t="shared" si="37"/>
        <v>2.5000000000000001E-2</v>
      </c>
      <c r="V50" s="23">
        <f t="shared" si="37"/>
        <v>0.14000000000000001</v>
      </c>
      <c r="W50" s="23">
        <f t="shared" si="37"/>
        <v>0.1</v>
      </c>
      <c r="X50" s="23">
        <f t="shared" si="37"/>
        <v>0.1</v>
      </c>
      <c r="Y50" s="23">
        <f t="shared" si="37"/>
        <v>1.12E-2</v>
      </c>
      <c r="Z50" s="23">
        <f t="shared" si="37"/>
        <v>0.05</v>
      </c>
      <c r="AA50" s="23">
        <f t="shared" si="37"/>
        <v>8.8900000000000007E-2</v>
      </c>
      <c r="AB50" s="23">
        <f t="shared" si="37"/>
        <v>8.3000000000000001E-3</v>
      </c>
      <c r="AC50" s="23">
        <f t="shared" si="37"/>
        <v>6.9599999999999995E-2</v>
      </c>
      <c r="AD50" s="23">
        <f t="shared" si="37"/>
        <v>4.3900000000000002E-2</v>
      </c>
      <c r="AE50" s="23">
        <f t="shared" si="37"/>
        <v>1E-3</v>
      </c>
      <c r="AF50" s="23">
        <f t="shared" si="37"/>
        <v>7.7999999999999996E-3</v>
      </c>
      <c r="AG50" s="23">
        <f t="shared" si="37"/>
        <v>1.43E-2</v>
      </c>
      <c r="AH50" s="23">
        <f t="shared" si="37"/>
        <v>5.9999999999999995E-5</v>
      </c>
      <c r="AI50" s="23">
        <f t="shared" si="37"/>
        <v>5.9999999999999995E-5</v>
      </c>
      <c r="AJ50" s="23">
        <f t="shared" si="37"/>
        <v>5.9999999999999995E-4</v>
      </c>
      <c r="AK50" s="23">
        <f t="shared" si="37"/>
        <v>0.02</v>
      </c>
    </row>
    <row r="51" spans="1:37" ht="57.6" x14ac:dyDescent="0.3">
      <c r="D51" s="3" t="s">
        <v>50</v>
      </c>
      <c r="E51" s="3" t="s">
        <v>4</v>
      </c>
      <c r="F51" s="3" t="s">
        <v>5</v>
      </c>
      <c r="G51" s="3" t="s">
        <v>6</v>
      </c>
      <c r="H51" s="3" t="s">
        <v>7</v>
      </c>
      <c r="I51" s="3" t="s">
        <v>8</v>
      </c>
      <c r="J51" s="3" t="s">
        <v>49</v>
      </c>
      <c r="K51" s="3" t="s">
        <v>47</v>
      </c>
      <c r="L51" s="3" t="s">
        <v>13</v>
      </c>
      <c r="M51" s="3" t="s">
        <v>15</v>
      </c>
      <c r="N51" s="3" t="s">
        <v>46</v>
      </c>
      <c r="O51" s="3" t="s">
        <v>14</v>
      </c>
      <c r="P51" s="3" t="s">
        <v>16</v>
      </c>
      <c r="Q51" s="3" t="s">
        <v>45</v>
      </c>
      <c r="R51" s="3" t="s">
        <v>102</v>
      </c>
      <c r="S51" s="3" t="s">
        <v>44</v>
      </c>
      <c r="T51" s="3" t="s">
        <v>99</v>
      </c>
      <c r="U51" s="3" t="s">
        <v>43</v>
      </c>
      <c r="V51" s="3" t="s">
        <v>100</v>
      </c>
      <c r="W51" s="3" t="s">
        <v>111</v>
      </c>
      <c r="X51" s="3" t="s">
        <v>42</v>
      </c>
      <c r="Y51" s="28" t="s">
        <v>18</v>
      </c>
      <c r="Z51" s="3" t="s">
        <v>41</v>
      </c>
      <c r="AA51" s="3" t="s">
        <v>40</v>
      </c>
      <c r="AB51" s="3" t="s">
        <v>39</v>
      </c>
      <c r="AC51" s="3" t="s">
        <v>38</v>
      </c>
      <c r="AD51" s="3" t="s">
        <v>37</v>
      </c>
      <c r="AE51" s="3" t="s">
        <v>9</v>
      </c>
      <c r="AF51" s="3" t="s">
        <v>10</v>
      </c>
      <c r="AG51" s="3" t="s">
        <v>27</v>
      </c>
      <c r="AH51" s="3" t="s">
        <v>217</v>
      </c>
      <c r="AI51" s="3" t="s">
        <v>218</v>
      </c>
      <c r="AJ51" s="3" t="s">
        <v>219</v>
      </c>
      <c r="AK51" s="3" t="s">
        <v>29</v>
      </c>
    </row>
    <row r="52" spans="1:37" x14ac:dyDescent="0.3">
      <c r="Y52" s="24">
        <f>Y50/0.04</f>
        <v>0.27999999999999997</v>
      </c>
    </row>
    <row r="53" spans="1:37" x14ac:dyDescent="0.3">
      <c r="A53" s="1" t="s">
        <v>107</v>
      </c>
      <c r="Y53" s="24" t="s">
        <v>108</v>
      </c>
    </row>
  </sheetData>
  <mergeCells count="20">
    <mergeCell ref="A19:A20"/>
    <mergeCell ref="A21:A22"/>
    <mergeCell ref="A23:A24"/>
    <mergeCell ref="A25:A26"/>
    <mergeCell ref="A4:H4"/>
    <mergeCell ref="A8:A9"/>
    <mergeCell ref="A10:A11"/>
    <mergeCell ref="A12:A13"/>
    <mergeCell ref="A14:A15"/>
    <mergeCell ref="A17:A18"/>
    <mergeCell ref="A27:A28"/>
    <mergeCell ref="A30:A31"/>
    <mergeCell ref="A47:A48"/>
    <mergeCell ref="A34:A35"/>
    <mergeCell ref="A37:A38"/>
    <mergeCell ref="A39:A40"/>
    <mergeCell ref="A41:A42"/>
    <mergeCell ref="A43:A44"/>
    <mergeCell ref="A45:A46"/>
    <mergeCell ref="A32:A33"/>
  </mergeCells>
  <pageMargins left="0.25" right="0.25" top="0.75" bottom="0.75" header="0.3" footer="0.3"/>
  <pageSetup paperSize="9" scale="40" fitToHeight="0" orientation="landscape" r:id="rId1"/>
  <colBreaks count="1" manualBreakCount="1">
    <brk id="37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3"/>
  <sheetViews>
    <sheetView view="pageBreakPreview" zoomScale="69" zoomScaleNormal="100" zoomScaleSheetLayoutView="69" workbookViewId="0">
      <pane ySplit="6" topLeftCell="A13" activePane="bottomLeft" state="frozen"/>
      <selection pane="bottomLeft" activeCell="T13" sqref="T13"/>
    </sheetView>
  </sheetViews>
  <sheetFormatPr defaultRowHeight="14.4" x14ac:dyDescent="0.3"/>
  <cols>
    <col min="1" max="1" width="30.6640625" style="1" customWidth="1"/>
    <col min="2" max="2" width="8.109375" customWidth="1"/>
    <col min="6" max="6" width="11" customWidth="1"/>
  </cols>
  <sheetData>
    <row r="1" spans="1:33" x14ac:dyDescent="0.3">
      <c r="C1" s="2"/>
    </row>
    <row r="2" spans="1:33" ht="18" x14ac:dyDescent="0.35">
      <c r="P2" s="26" t="s">
        <v>110</v>
      </c>
    </row>
    <row r="4" spans="1:33" ht="18" x14ac:dyDescent="0.35">
      <c r="A4" s="29" t="s">
        <v>198</v>
      </c>
      <c r="B4" s="29"/>
      <c r="C4" s="29"/>
      <c r="D4" s="29"/>
      <c r="E4" s="29"/>
      <c r="F4" s="29"/>
      <c r="G4" s="29"/>
      <c r="H4" s="29"/>
      <c r="AC4" s="26" t="s">
        <v>109</v>
      </c>
    </row>
    <row r="5" spans="1:33" s="3" customFormat="1" ht="57.6" x14ac:dyDescent="0.3">
      <c r="A5" s="3" t="s">
        <v>0</v>
      </c>
      <c r="B5" s="3" t="s">
        <v>1</v>
      </c>
      <c r="C5" s="3" t="s">
        <v>98</v>
      </c>
      <c r="D5" s="3" t="s">
        <v>5</v>
      </c>
      <c r="E5" s="3" t="s">
        <v>48</v>
      </c>
      <c r="F5" s="3" t="s">
        <v>8</v>
      </c>
      <c r="G5" s="3" t="s">
        <v>99</v>
      </c>
      <c r="H5" s="3" t="s">
        <v>11</v>
      </c>
      <c r="I5" s="3" t="s">
        <v>9</v>
      </c>
      <c r="J5" s="3" t="s">
        <v>134</v>
      </c>
      <c r="K5" s="3" t="s">
        <v>13</v>
      </c>
      <c r="L5" s="3" t="s">
        <v>59</v>
      </c>
      <c r="M5" s="3" t="s">
        <v>58</v>
      </c>
      <c r="N5" s="3" t="s">
        <v>135</v>
      </c>
      <c r="O5" s="3" t="s">
        <v>15</v>
      </c>
      <c r="P5" s="3" t="s">
        <v>14</v>
      </c>
      <c r="Q5" s="3" t="s">
        <v>16</v>
      </c>
      <c r="R5" s="3" t="s">
        <v>57</v>
      </c>
      <c r="S5" s="3" t="s">
        <v>19</v>
      </c>
      <c r="T5" s="3" t="s">
        <v>100</v>
      </c>
      <c r="U5" s="3" t="s">
        <v>56</v>
      </c>
      <c r="V5" s="3" t="s">
        <v>18</v>
      </c>
      <c r="W5" s="3" t="s">
        <v>46</v>
      </c>
      <c r="X5" s="3" t="s">
        <v>55</v>
      </c>
      <c r="Y5" s="3" t="s">
        <v>101</v>
      </c>
      <c r="Z5" s="3" t="s">
        <v>22</v>
      </c>
      <c r="AA5" s="3" t="s">
        <v>54</v>
      </c>
      <c r="AB5" s="3" t="s">
        <v>10</v>
      </c>
      <c r="AC5" s="3" t="s">
        <v>86</v>
      </c>
      <c r="AD5" s="3" t="s">
        <v>53</v>
      </c>
      <c r="AE5" s="3" t="s">
        <v>103</v>
      </c>
      <c r="AF5" s="3" t="s">
        <v>39</v>
      </c>
      <c r="AG5" s="3" t="s">
        <v>87</v>
      </c>
    </row>
    <row r="6" spans="1:33" s="21" customFormat="1" x14ac:dyDescent="0.3">
      <c r="A6" s="22" t="s">
        <v>105</v>
      </c>
      <c r="B6" s="20"/>
      <c r="C6" s="20">
        <v>1</v>
      </c>
      <c r="D6" s="20">
        <f>C6</f>
        <v>1</v>
      </c>
      <c r="E6" s="20">
        <f t="shared" ref="E6:J6" si="0">D6</f>
        <v>1</v>
      </c>
      <c r="F6" s="20">
        <f t="shared" si="0"/>
        <v>1</v>
      </c>
      <c r="G6" s="20">
        <f t="shared" si="0"/>
        <v>1</v>
      </c>
      <c r="H6" s="20">
        <f t="shared" si="0"/>
        <v>1</v>
      </c>
      <c r="I6" s="20">
        <f t="shared" si="0"/>
        <v>1</v>
      </c>
      <c r="J6" s="20">
        <f t="shared" si="0"/>
        <v>1</v>
      </c>
      <c r="K6" s="20">
        <f t="shared" ref="K6" si="1">J6</f>
        <v>1</v>
      </c>
      <c r="L6" s="20">
        <f t="shared" ref="L6" si="2">K6</f>
        <v>1</v>
      </c>
      <c r="M6" s="20">
        <f t="shared" ref="M6" si="3">L6</f>
        <v>1</v>
      </c>
      <c r="N6" s="20">
        <f t="shared" ref="N6" si="4">M6</f>
        <v>1</v>
      </c>
      <c r="O6" s="20">
        <f t="shared" ref="O6" si="5">N6</f>
        <v>1</v>
      </c>
      <c r="P6" s="20">
        <f t="shared" ref="P6" si="6">O6</f>
        <v>1</v>
      </c>
      <c r="Q6" s="20">
        <f t="shared" ref="Q6" si="7">P6</f>
        <v>1</v>
      </c>
      <c r="R6" s="20">
        <f t="shared" ref="R6" si="8">Q6</f>
        <v>1</v>
      </c>
      <c r="S6" s="20">
        <f t="shared" ref="S6" si="9">R6</f>
        <v>1</v>
      </c>
      <c r="T6" s="20">
        <f t="shared" ref="T6" si="10">S6</f>
        <v>1</v>
      </c>
      <c r="U6" s="20">
        <f t="shared" ref="U6" si="11">T6</f>
        <v>1</v>
      </c>
      <c r="V6" s="20">
        <f t="shared" ref="V6" si="12">U6</f>
        <v>1</v>
      </c>
      <c r="W6" s="20">
        <f t="shared" ref="W6" si="13">V6</f>
        <v>1</v>
      </c>
      <c r="X6" s="20">
        <f t="shared" ref="X6" si="14">W6</f>
        <v>1</v>
      </c>
      <c r="Y6" s="20">
        <f t="shared" ref="Y6" si="15">X6</f>
        <v>1</v>
      </c>
      <c r="Z6" s="20">
        <f t="shared" ref="Z6" si="16">Y6</f>
        <v>1</v>
      </c>
      <c r="AA6" s="20">
        <f t="shared" ref="AA6" si="17">Z6</f>
        <v>1</v>
      </c>
      <c r="AB6" s="20">
        <f t="shared" ref="AB6" si="18">AA6</f>
        <v>1</v>
      </c>
      <c r="AC6" s="20">
        <f t="shared" ref="AC6" si="19">AB6</f>
        <v>1</v>
      </c>
      <c r="AD6" s="20">
        <f t="shared" ref="AD6" si="20">AC6</f>
        <v>1</v>
      </c>
      <c r="AE6" s="20">
        <f t="shared" ref="AE6" si="21">AD6</f>
        <v>1</v>
      </c>
      <c r="AF6" s="20">
        <f t="shared" ref="AF6" si="22">AE6</f>
        <v>1</v>
      </c>
      <c r="AG6" s="20">
        <f t="shared" ref="AG6" si="23">AF6</f>
        <v>1</v>
      </c>
    </row>
    <row r="7" spans="1:33" s="18" customFormat="1" x14ac:dyDescent="0.3">
      <c r="A7" s="15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x14ac:dyDescent="0.3">
      <c r="A8" s="30" t="s">
        <v>133</v>
      </c>
      <c r="B8" s="6">
        <v>250</v>
      </c>
      <c r="C8" s="6">
        <v>1</v>
      </c>
      <c r="D8" s="9">
        <v>2.5</v>
      </c>
      <c r="E8" s="9">
        <v>200</v>
      </c>
      <c r="F8" s="9">
        <v>30</v>
      </c>
      <c r="G8" s="9">
        <v>20</v>
      </c>
      <c r="H8" s="9">
        <v>3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4" customFormat="1" x14ac:dyDescent="0.3">
      <c r="A9" s="30"/>
      <c r="B9" s="7"/>
      <c r="C9" s="7">
        <f>C6</f>
        <v>1</v>
      </c>
      <c r="D9" s="10">
        <f>D8*D6</f>
        <v>2.5</v>
      </c>
      <c r="E9" s="10">
        <f t="shared" ref="E9:H9" si="24">E8*E6</f>
        <v>200</v>
      </c>
      <c r="F9" s="10">
        <f t="shared" si="24"/>
        <v>30</v>
      </c>
      <c r="G9" s="10">
        <f t="shared" si="24"/>
        <v>20</v>
      </c>
      <c r="H9" s="10">
        <f t="shared" si="24"/>
        <v>3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x14ac:dyDescent="0.3">
      <c r="A10" s="30" t="s">
        <v>132</v>
      </c>
      <c r="B10" s="6">
        <v>200</v>
      </c>
      <c r="C10" s="6">
        <v>1</v>
      </c>
      <c r="D10" s="9">
        <v>10</v>
      </c>
      <c r="E10" s="9">
        <v>50</v>
      </c>
      <c r="F10" s="9">
        <v>154</v>
      </c>
      <c r="G10" s="9"/>
      <c r="H10" s="9"/>
      <c r="I10" s="9">
        <v>1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4" customFormat="1" x14ac:dyDescent="0.3">
      <c r="A11" s="30"/>
      <c r="B11" s="7"/>
      <c r="C11" s="7">
        <f>C6</f>
        <v>1</v>
      </c>
      <c r="D11" s="10">
        <f>D10*D6</f>
        <v>10</v>
      </c>
      <c r="E11" s="10">
        <f t="shared" ref="E11:F11" si="25">E10*E6</f>
        <v>50</v>
      </c>
      <c r="F11" s="10">
        <f t="shared" si="25"/>
        <v>154</v>
      </c>
      <c r="G11" s="10"/>
      <c r="H11" s="10"/>
      <c r="I11" s="10">
        <f>I10*I6</f>
        <v>1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3">
      <c r="A12" s="30" t="s">
        <v>131</v>
      </c>
      <c r="B12" s="6">
        <v>10</v>
      </c>
      <c r="C12" s="6">
        <v>1</v>
      </c>
      <c r="D12" s="9"/>
      <c r="E12" s="9"/>
      <c r="F12" s="9"/>
      <c r="G12" s="9"/>
      <c r="H12" s="9"/>
      <c r="I12" s="9"/>
      <c r="J12" s="9">
        <v>10.9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4" customFormat="1" x14ac:dyDescent="0.3">
      <c r="A13" s="30"/>
      <c r="B13" s="7"/>
      <c r="C13" s="7">
        <f>C6</f>
        <v>1</v>
      </c>
      <c r="D13" s="10"/>
      <c r="E13" s="10"/>
      <c r="F13" s="10"/>
      <c r="G13" s="10"/>
      <c r="H13" s="10"/>
      <c r="I13" s="10"/>
      <c r="J13" s="10">
        <f>J12*J6</f>
        <v>10.9</v>
      </c>
      <c r="K13" s="10"/>
      <c r="L13" s="10"/>
      <c r="M13" s="10"/>
      <c r="N13" s="10"/>
      <c r="O13" s="10"/>
      <c r="P13" s="10"/>
      <c r="Q13" s="10"/>
      <c r="R13" s="10"/>
      <c r="S13" s="10"/>
      <c r="T13" s="10" t="s">
        <v>229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x14ac:dyDescent="0.3">
      <c r="A14" s="30" t="s">
        <v>23</v>
      </c>
      <c r="B14" s="6">
        <v>90</v>
      </c>
      <c r="C14" s="6">
        <v>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>
        <v>90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s="4" customFormat="1" x14ac:dyDescent="0.3">
      <c r="A15" s="30"/>
      <c r="B15" s="7"/>
      <c r="C15" s="7">
        <f>C6</f>
        <v>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>
        <f t="shared" ref="T15" si="26">T14*T6</f>
        <v>90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s="18" customFormat="1" x14ac:dyDescent="0.3">
      <c r="A16" s="15" t="s">
        <v>12</v>
      </c>
      <c r="B16" s="16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x14ac:dyDescent="0.3">
      <c r="A17" s="30" t="s">
        <v>130</v>
      </c>
      <c r="B17" s="6">
        <v>250</v>
      </c>
      <c r="C17" s="6">
        <v>1</v>
      </c>
      <c r="D17" s="9"/>
      <c r="E17" s="9"/>
      <c r="F17" s="9">
        <v>168.3</v>
      </c>
      <c r="G17" s="9"/>
      <c r="H17" s="9"/>
      <c r="I17" s="9"/>
      <c r="J17" s="9"/>
      <c r="K17" s="9">
        <v>96.2</v>
      </c>
      <c r="L17" s="9">
        <v>7.2</v>
      </c>
      <c r="M17" s="9">
        <v>16.100000000000001</v>
      </c>
      <c r="N17" s="9">
        <v>7.2</v>
      </c>
      <c r="O17" s="9">
        <v>5.7</v>
      </c>
      <c r="P17" s="9">
        <v>12.8</v>
      </c>
      <c r="Q17" s="9">
        <v>4.8</v>
      </c>
      <c r="R17" s="9">
        <v>9.6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s="4" customFormat="1" x14ac:dyDescent="0.3">
      <c r="A18" s="30"/>
      <c r="B18" s="7"/>
      <c r="C18" s="7">
        <f>C6</f>
        <v>1</v>
      </c>
      <c r="D18" s="10"/>
      <c r="E18" s="10"/>
      <c r="F18" s="10">
        <f>F17*F6</f>
        <v>168.3</v>
      </c>
      <c r="G18" s="10"/>
      <c r="H18" s="10"/>
      <c r="I18" s="10"/>
      <c r="J18" s="10"/>
      <c r="K18" s="10">
        <f>K17*K6</f>
        <v>96.2</v>
      </c>
      <c r="L18" s="10">
        <f t="shared" ref="L18:R18" si="27">L17*L6</f>
        <v>7.2</v>
      </c>
      <c r="M18" s="10">
        <f t="shared" si="27"/>
        <v>16.100000000000001</v>
      </c>
      <c r="N18" s="10">
        <f t="shared" si="27"/>
        <v>7.2</v>
      </c>
      <c r="O18" s="10">
        <f t="shared" si="27"/>
        <v>5.7</v>
      </c>
      <c r="P18" s="10">
        <f t="shared" si="27"/>
        <v>12.8</v>
      </c>
      <c r="Q18" s="10">
        <f t="shared" si="27"/>
        <v>4.8</v>
      </c>
      <c r="R18" s="10">
        <f t="shared" si="27"/>
        <v>9.6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x14ac:dyDescent="0.3">
      <c r="A19" s="30" t="s">
        <v>129</v>
      </c>
      <c r="B19" s="6">
        <v>100</v>
      </c>
      <c r="C19" s="6">
        <v>1</v>
      </c>
      <c r="D19" s="9"/>
      <c r="E19" s="9">
        <v>22.9</v>
      </c>
      <c r="F19" s="9"/>
      <c r="G19" s="9"/>
      <c r="H19" s="9">
        <v>5.7</v>
      </c>
      <c r="I19" s="9"/>
      <c r="J19" s="9"/>
      <c r="K19" s="9"/>
      <c r="L19" s="9"/>
      <c r="M19" s="9"/>
      <c r="N19" s="9"/>
      <c r="O19" s="9">
        <v>10.199999999999999</v>
      </c>
      <c r="P19" s="9"/>
      <c r="Q19" s="9"/>
      <c r="R19" s="9"/>
      <c r="S19" s="9">
        <v>75.400000000000006</v>
      </c>
      <c r="T19" s="9">
        <v>12.9</v>
      </c>
      <c r="U19" s="9">
        <v>5.7</v>
      </c>
      <c r="V19" s="9">
        <v>5.7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s="4" customFormat="1" x14ac:dyDescent="0.3">
      <c r="A20" s="30"/>
      <c r="B20" s="7"/>
      <c r="C20" s="7">
        <f>C6</f>
        <v>1</v>
      </c>
      <c r="D20" s="10"/>
      <c r="E20" s="10">
        <f>E19*E6</f>
        <v>22.9</v>
      </c>
      <c r="F20" s="10"/>
      <c r="G20" s="10"/>
      <c r="H20" s="10">
        <f>H19*H6</f>
        <v>5.7</v>
      </c>
      <c r="I20" s="10"/>
      <c r="J20" s="10"/>
      <c r="K20" s="10"/>
      <c r="L20" s="10"/>
      <c r="M20" s="10"/>
      <c r="N20" s="10"/>
      <c r="O20" s="10">
        <f>O19*O6</f>
        <v>10.199999999999999</v>
      </c>
      <c r="P20" s="10"/>
      <c r="Q20" s="10"/>
      <c r="R20" s="10"/>
      <c r="S20" s="10">
        <f>S19*S6</f>
        <v>75.400000000000006</v>
      </c>
      <c r="T20" s="10">
        <f t="shared" ref="T20:V20" si="28">T19*T6</f>
        <v>12.9</v>
      </c>
      <c r="U20" s="10">
        <f t="shared" si="28"/>
        <v>5.7</v>
      </c>
      <c r="V20" s="10">
        <f t="shared" si="28"/>
        <v>5.7</v>
      </c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x14ac:dyDescent="0.3">
      <c r="A21" s="30" t="s">
        <v>128</v>
      </c>
      <c r="B21" s="6">
        <v>180</v>
      </c>
      <c r="C21" s="6">
        <v>1</v>
      </c>
      <c r="D21" s="9"/>
      <c r="E21" s="9"/>
      <c r="F21" s="9">
        <v>205.2</v>
      </c>
      <c r="G21" s="9"/>
      <c r="H21" s="9">
        <v>10.8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>
        <v>82.9</v>
      </c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s="4" customFormat="1" x14ac:dyDescent="0.3">
      <c r="A22" s="30"/>
      <c r="B22" s="7"/>
      <c r="C22" s="7">
        <f>C6</f>
        <v>1</v>
      </c>
      <c r="D22" s="10"/>
      <c r="E22" s="10"/>
      <c r="F22" s="10">
        <f>F21*F6</f>
        <v>205.2</v>
      </c>
      <c r="G22" s="10"/>
      <c r="H22" s="10">
        <f>H21*H6</f>
        <v>10.8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>
        <f>W21*W6</f>
        <v>82.9</v>
      </c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x14ac:dyDescent="0.3">
      <c r="A23" s="30" t="s">
        <v>52</v>
      </c>
      <c r="B23" s="6">
        <v>200</v>
      </c>
      <c r="C23" s="6">
        <v>1</v>
      </c>
      <c r="D23" s="9">
        <v>10</v>
      </c>
      <c r="E23" s="9"/>
      <c r="F23" s="9">
        <v>210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>
        <v>30</v>
      </c>
      <c r="Y23" s="9"/>
      <c r="Z23" s="9"/>
      <c r="AA23" s="9"/>
      <c r="AB23" s="9"/>
      <c r="AC23" s="9"/>
      <c r="AD23" s="9"/>
      <c r="AE23" s="9"/>
      <c r="AF23" s="9"/>
      <c r="AG23" s="9"/>
    </row>
    <row r="24" spans="1:33" s="4" customFormat="1" x14ac:dyDescent="0.3">
      <c r="A24" s="30"/>
      <c r="B24" s="7"/>
      <c r="C24" s="7">
        <f>C6</f>
        <v>1</v>
      </c>
      <c r="D24" s="10">
        <f>D23*D6</f>
        <v>10</v>
      </c>
      <c r="E24" s="10"/>
      <c r="F24" s="10">
        <f>F23*F6</f>
        <v>210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>
        <f>X23*X6</f>
        <v>30</v>
      </c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x14ac:dyDescent="0.3">
      <c r="A25" s="30" t="s">
        <v>23</v>
      </c>
      <c r="B25" s="6">
        <v>50</v>
      </c>
      <c r="C25" s="6">
        <v>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>
        <v>50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s="4" customFormat="1" x14ac:dyDescent="0.3">
      <c r="A26" s="30"/>
      <c r="B26" s="7"/>
      <c r="C26" s="7">
        <f>C6</f>
        <v>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>
        <f>T25*T6</f>
        <v>50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x14ac:dyDescent="0.3">
      <c r="A27" s="30" t="s">
        <v>24</v>
      </c>
      <c r="B27" s="6">
        <v>50</v>
      </c>
      <c r="C27" s="6">
        <v>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>
        <v>50</v>
      </c>
      <c r="Z27" s="9"/>
      <c r="AA27" s="9"/>
      <c r="AB27" s="9"/>
      <c r="AC27" s="9"/>
      <c r="AD27" s="9"/>
      <c r="AE27" s="9"/>
      <c r="AF27" s="9"/>
      <c r="AG27" s="9"/>
    </row>
    <row r="28" spans="1:33" s="4" customFormat="1" x14ac:dyDescent="0.3">
      <c r="A28" s="30"/>
      <c r="B28" s="7"/>
      <c r="C28" s="7">
        <f>C6</f>
        <v>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>
        <f>Y27*Y6</f>
        <v>50</v>
      </c>
      <c r="Z28" s="10"/>
      <c r="AA28" s="10"/>
      <c r="AB28" s="10"/>
      <c r="AC28" s="10"/>
      <c r="AD28" s="10"/>
      <c r="AE28" s="10"/>
      <c r="AF28" s="10"/>
      <c r="AG28" s="10"/>
    </row>
    <row r="29" spans="1:33" s="18" customFormat="1" x14ac:dyDescent="0.3">
      <c r="A29" s="15" t="s">
        <v>25</v>
      </c>
      <c r="B29" s="16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x14ac:dyDescent="0.3">
      <c r="A30" s="30" t="s">
        <v>22</v>
      </c>
      <c r="B30" s="6">
        <v>100</v>
      </c>
      <c r="C30" s="6">
        <v>1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>
        <v>100</v>
      </c>
      <c r="AA30" s="9"/>
      <c r="AB30" s="9"/>
      <c r="AC30" s="9"/>
      <c r="AD30" s="9"/>
      <c r="AE30" s="9"/>
      <c r="AF30" s="9"/>
      <c r="AG30" s="9"/>
    </row>
    <row r="31" spans="1:33" s="4" customFormat="1" x14ac:dyDescent="0.3">
      <c r="A31" s="30"/>
      <c r="B31" s="7"/>
      <c r="C31" s="7">
        <f>C6</f>
        <v>1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>
        <f>Z30*Z6</f>
        <v>100</v>
      </c>
      <c r="AA31" s="10"/>
      <c r="AB31" s="10"/>
      <c r="AC31" s="10"/>
      <c r="AD31" s="10"/>
      <c r="AE31" s="10"/>
      <c r="AF31" s="10"/>
      <c r="AG31" s="10"/>
    </row>
    <row r="32" spans="1:33" x14ac:dyDescent="0.3">
      <c r="A32" s="30" t="s">
        <v>51</v>
      </c>
      <c r="B32" s="6">
        <v>50</v>
      </c>
      <c r="C32" s="6">
        <v>1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>
        <v>50</v>
      </c>
      <c r="AB32" s="9"/>
      <c r="AC32" s="9"/>
      <c r="AD32" s="9"/>
      <c r="AE32" s="9"/>
      <c r="AF32" s="9"/>
      <c r="AG32" s="9"/>
    </row>
    <row r="33" spans="1:33" s="4" customFormat="1" x14ac:dyDescent="0.3">
      <c r="A33" s="30"/>
      <c r="B33" s="7"/>
      <c r="C33" s="7">
        <f>C6</f>
        <v>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>
        <f>AA32*AA6</f>
        <v>50</v>
      </c>
      <c r="AB33" s="10"/>
      <c r="AC33" s="10"/>
      <c r="AD33" s="10"/>
      <c r="AE33" s="10"/>
      <c r="AF33" s="10"/>
      <c r="AG33" s="10"/>
    </row>
    <row r="34" spans="1:33" x14ac:dyDescent="0.3">
      <c r="A34" s="30" t="s">
        <v>127</v>
      </c>
      <c r="B34" s="6">
        <v>200</v>
      </c>
      <c r="C34" s="6">
        <v>1</v>
      </c>
      <c r="D34" s="9">
        <v>15</v>
      </c>
      <c r="E34" s="9"/>
      <c r="F34" s="9">
        <v>214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>
        <v>17.8</v>
      </c>
      <c r="AC34" s="9"/>
      <c r="AD34" s="9"/>
      <c r="AE34" s="9"/>
      <c r="AF34" s="9"/>
      <c r="AG34" s="9"/>
    </row>
    <row r="35" spans="1:33" s="4" customFormat="1" x14ac:dyDescent="0.3">
      <c r="A35" s="30"/>
      <c r="B35" s="7"/>
      <c r="C35" s="7">
        <f>C6</f>
        <v>1</v>
      </c>
      <c r="D35" s="10">
        <f>D34*D6</f>
        <v>15</v>
      </c>
      <c r="E35" s="10"/>
      <c r="F35" s="10">
        <f>F34*F6</f>
        <v>214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>
        <f>AB34*AB6</f>
        <v>17.8</v>
      </c>
      <c r="AC35" s="10"/>
      <c r="AD35" s="10"/>
      <c r="AE35" s="10"/>
      <c r="AF35" s="10"/>
      <c r="AG35" s="10"/>
    </row>
    <row r="36" spans="1:33" s="18" customFormat="1" x14ac:dyDescent="0.3">
      <c r="A36" s="15" t="s">
        <v>30</v>
      </c>
      <c r="B36" s="16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</row>
    <row r="37" spans="1:33" x14ac:dyDescent="0.3">
      <c r="A37" s="30" t="s">
        <v>210</v>
      </c>
      <c r="B37" s="6">
        <v>100</v>
      </c>
      <c r="C37" s="6">
        <v>1</v>
      </c>
      <c r="D37" s="9"/>
      <c r="E37" s="9"/>
      <c r="F37" s="9"/>
      <c r="G37" s="9"/>
      <c r="H37" s="9"/>
      <c r="I37" s="9"/>
      <c r="J37" s="9"/>
      <c r="K37" s="9">
        <v>40</v>
      </c>
      <c r="L37" s="9"/>
      <c r="M37" s="9"/>
      <c r="N37" s="9"/>
      <c r="O37" s="9">
        <v>11.9</v>
      </c>
      <c r="P37" s="9"/>
      <c r="Q37" s="9">
        <v>10</v>
      </c>
      <c r="R37" s="9"/>
      <c r="S37" s="9"/>
      <c r="T37" s="9"/>
      <c r="U37" s="9"/>
      <c r="V37" s="9">
        <v>20</v>
      </c>
      <c r="W37" s="9"/>
      <c r="X37" s="9"/>
      <c r="Y37" s="9"/>
      <c r="Z37" s="9"/>
      <c r="AA37" s="9"/>
      <c r="AB37" s="9"/>
      <c r="AC37" s="9">
        <v>35.299999999999997</v>
      </c>
      <c r="AD37" s="9"/>
      <c r="AE37" s="9"/>
      <c r="AF37" s="9"/>
      <c r="AG37" s="9"/>
    </row>
    <row r="38" spans="1:33" s="4" customFormat="1" x14ac:dyDescent="0.3">
      <c r="A38" s="30"/>
      <c r="B38" s="7"/>
      <c r="C38" s="7">
        <f>C6</f>
        <v>1</v>
      </c>
      <c r="D38" s="10"/>
      <c r="E38" s="10"/>
      <c r="F38" s="10"/>
      <c r="G38" s="10"/>
      <c r="H38" s="10"/>
      <c r="I38" s="10"/>
      <c r="J38" s="10"/>
      <c r="K38" s="10">
        <f t="shared" ref="K38:V38" si="29">K37*K6</f>
        <v>40</v>
      </c>
      <c r="L38" s="10"/>
      <c r="M38" s="10"/>
      <c r="N38" s="10"/>
      <c r="O38" s="10">
        <f t="shared" si="29"/>
        <v>11.9</v>
      </c>
      <c r="P38" s="10"/>
      <c r="Q38" s="10">
        <f t="shared" si="29"/>
        <v>10</v>
      </c>
      <c r="R38" s="10"/>
      <c r="S38" s="10"/>
      <c r="T38" s="10"/>
      <c r="U38" s="10"/>
      <c r="V38" s="10">
        <f t="shared" si="29"/>
        <v>20</v>
      </c>
      <c r="W38" s="10"/>
      <c r="X38" s="10"/>
      <c r="Y38" s="10"/>
      <c r="Z38" s="10"/>
      <c r="AA38" s="10"/>
      <c r="AB38" s="10"/>
      <c r="AC38" s="10">
        <f>AC37*AC6</f>
        <v>35.299999999999997</v>
      </c>
      <c r="AD38" s="10"/>
      <c r="AE38" s="10"/>
      <c r="AF38" s="10"/>
      <c r="AG38" s="10"/>
    </row>
    <row r="39" spans="1:33" x14ac:dyDescent="0.3">
      <c r="A39" s="30" t="s">
        <v>126</v>
      </c>
      <c r="B39" s="6">
        <v>100</v>
      </c>
      <c r="C39" s="6">
        <v>1</v>
      </c>
      <c r="D39" s="9"/>
      <c r="E39" s="9"/>
      <c r="F39" s="9">
        <v>9</v>
      </c>
      <c r="G39" s="9"/>
      <c r="H39" s="9"/>
      <c r="I39" s="9"/>
      <c r="J39" s="9"/>
      <c r="K39" s="9"/>
      <c r="L39" s="9"/>
      <c r="M39" s="9"/>
      <c r="N39" s="9">
        <v>5</v>
      </c>
      <c r="O39" s="9">
        <v>5.0999999999999996</v>
      </c>
      <c r="P39" s="9">
        <v>13.8</v>
      </c>
      <c r="Q39" s="9">
        <v>2.6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>
        <v>1.3</v>
      </c>
      <c r="AE39" s="9">
        <v>182</v>
      </c>
      <c r="AF39" s="9"/>
      <c r="AG39" s="9"/>
    </row>
    <row r="40" spans="1:33" s="4" customFormat="1" x14ac:dyDescent="0.3">
      <c r="A40" s="30"/>
      <c r="B40" s="7"/>
      <c r="C40" s="7">
        <f>C6</f>
        <v>1</v>
      </c>
      <c r="D40" s="10"/>
      <c r="E40" s="10"/>
      <c r="F40" s="10">
        <f>F39*F6</f>
        <v>9</v>
      </c>
      <c r="G40" s="10"/>
      <c r="H40" s="10"/>
      <c r="I40" s="10"/>
      <c r="J40" s="10"/>
      <c r="K40" s="10"/>
      <c r="L40" s="10"/>
      <c r="M40" s="10"/>
      <c r="N40" s="10">
        <f>N39*N6</f>
        <v>5</v>
      </c>
      <c r="O40" s="10">
        <f t="shared" ref="O40:Q40" si="30">O39*O6</f>
        <v>5.0999999999999996</v>
      </c>
      <c r="P40" s="10">
        <f t="shared" si="30"/>
        <v>13.8</v>
      </c>
      <c r="Q40" s="10">
        <f t="shared" si="30"/>
        <v>2.6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>
        <f>AD39*AD6</f>
        <v>1.3</v>
      </c>
      <c r="AE40" s="10">
        <f>AE39*AE6</f>
        <v>182</v>
      </c>
      <c r="AF40" s="10"/>
      <c r="AG40" s="10"/>
    </row>
    <row r="41" spans="1:33" x14ac:dyDescent="0.3">
      <c r="A41" s="30" t="s">
        <v>125</v>
      </c>
      <c r="B41" s="6">
        <v>180</v>
      </c>
      <c r="C41" s="6">
        <v>1</v>
      </c>
      <c r="D41" s="9"/>
      <c r="E41" s="9"/>
      <c r="F41" s="9">
        <v>132.30000000000001</v>
      </c>
      <c r="G41" s="9"/>
      <c r="H41" s="9">
        <v>8.1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>
        <v>3.9</v>
      </c>
      <c r="AE41" s="9"/>
      <c r="AF41" s="9">
        <v>64.3</v>
      </c>
      <c r="AG41" s="9"/>
    </row>
    <row r="42" spans="1:33" s="4" customFormat="1" x14ac:dyDescent="0.3">
      <c r="A42" s="30"/>
      <c r="B42" s="7"/>
      <c r="C42" s="7">
        <f>C6</f>
        <v>1</v>
      </c>
      <c r="D42" s="10"/>
      <c r="E42" s="10"/>
      <c r="F42" s="10">
        <f>F41*F6</f>
        <v>132.30000000000001</v>
      </c>
      <c r="G42" s="10"/>
      <c r="H42" s="10">
        <f>H41*H6</f>
        <v>8.1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>
        <f>AD41*AD6</f>
        <v>3.9</v>
      </c>
      <c r="AE42" s="10"/>
      <c r="AF42" s="10">
        <f>AF41*AF6</f>
        <v>64.3</v>
      </c>
      <c r="AG42" s="10"/>
    </row>
    <row r="43" spans="1:33" x14ac:dyDescent="0.3">
      <c r="A43" s="30" t="s">
        <v>124</v>
      </c>
      <c r="B43" s="6">
        <v>200</v>
      </c>
      <c r="C43" s="6">
        <v>1</v>
      </c>
      <c r="D43" s="9">
        <v>10</v>
      </c>
      <c r="E43" s="9"/>
      <c r="F43" s="9">
        <v>204</v>
      </c>
      <c r="G43" s="9"/>
      <c r="H43" s="9"/>
      <c r="I43" s="9">
        <v>1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s="14" customFormat="1" x14ac:dyDescent="0.3">
      <c r="A44" s="30"/>
      <c r="B44" s="12"/>
      <c r="C44" s="12">
        <f>C6</f>
        <v>1</v>
      </c>
      <c r="D44" s="13">
        <f>D43*D6</f>
        <v>10</v>
      </c>
      <c r="E44" s="13"/>
      <c r="F44" s="13">
        <f>F43*F6</f>
        <v>204</v>
      </c>
      <c r="G44" s="13"/>
      <c r="H44" s="13"/>
      <c r="I44" s="13">
        <f>I43*I6</f>
        <v>1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x14ac:dyDescent="0.3">
      <c r="A45" s="30" t="s">
        <v>24</v>
      </c>
      <c r="B45" s="6">
        <v>50</v>
      </c>
      <c r="C45" s="6">
        <v>1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>
        <v>50</v>
      </c>
      <c r="Z45" s="9"/>
      <c r="AA45" s="9"/>
      <c r="AB45" s="9"/>
      <c r="AC45" s="9"/>
      <c r="AD45" s="9"/>
      <c r="AE45" s="9"/>
      <c r="AF45" s="9"/>
      <c r="AG45" s="9"/>
    </row>
    <row r="46" spans="1:33" s="14" customFormat="1" x14ac:dyDescent="0.3">
      <c r="A46" s="30"/>
      <c r="B46" s="7"/>
      <c r="C46" s="12">
        <f>C6</f>
        <v>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>
        <f t="shared" ref="Y46" si="31">Y45*Y6</f>
        <v>50</v>
      </c>
      <c r="Z46" s="13"/>
      <c r="AA46" s="13"/>
      <c r="AB46" s="13"/>
      <c r="AC46" s="13"/>
      <c r="AD46" s="13"/>
      <c r="AE46" s="13"/>
      <c r="AF46" s="13"/>
      <c r="AG46" s="13"/>
    </row>
    <row r="47" spans="1:33" x14ac:dyDescent="0.3">
      <c r="A47" s="30" t="s">
        <v>87</v>
      </c>
      <c r="B47" s="6">
        <v>180</v>
      </c>
      <c r="C47" s="6">
        <v>1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>
        <v>180</v>
      </c>
    </row>
    <row r="48" spans="1:33" s="4" customFormat="1" x14ac:dyDescent="0.3">
      <c r="A48" s="30"/>
      <c r="B48" s="7"/>
      <c r="C48" s="7">
        <f>C6</f>
        <v>1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>
        <f>AG47*AG6</f>
        <v>180</v>
      </c>
    </row>
    <row r="49" spans="1:33" x14ac:dyDescent="0.3">
      <c r="A49" s="5" t="s">
        <v>33</v>
      </c>
      <c r="B49" s="6"/>
      <c r="C49" s="6"/>
      <c r="D49" s="11">
        <f>D9+D11+D13+D15+D18+D20+D22+D24+D26+D28+D31+D33+D35+D38+D40+D42+D44+D46+D48</f>
        <v>47.5</v>
      </c>
      <c r="E49" s="11">
        <f t="shared" ref="E49:AG49" si="32">E9+E11+E13+E15+E18+E20+E22+E24+E26+E28+E31+E33+E35+E38+E40+E42+E44+E46+E48</f>
        <v>272.89999999999998</v>
      </c>
      <c r="F49" s="11">
        <f t="shared" si="32"/>
        <v>1326.8</v>
      </c>
      <c r="G49" s="11">
        <f t="shared" si="32"/>
        <v>20</v>
      </c>
      <c r="H49" s="11">
        <f t="shared" si="32"/>
        <v>27.6</v>
      </c>
      <c r="I49" s="11">
        <f t="shared" si="32"/>
        <v>2</v>
      </c>
      <c r="J49" s="11">
        <f t="shared" si="32"/>
        <v>10.9</v>
      </c>
      <c r="K49" s="11">
        <f t="shared" si="32"/>
        <v>136.19999999999999</v>
      </c>
      <c r="L49" s="11">
        <f t="shared" si="32"/>
        <v>7.2</v>
      </c>
      <c r="M49" s="11">
        <f t="shared" si="32"/>
        <v>16.100000000000001</v>
      </c>
      <c r="N49" s="11">
        <f t="shared" si="32"/>
        <v>12.2</v>
      </c>
      <c r="O49" s="11">
        <f t="shared" si="32"/>
        <v>32.9</v>
      </c>
      <c r="P49" s="11">
        <f t="shared" si="32"/>
        <v>26.6</v>
      </c>
      <c r="Q49" s="11">
        <f t="shared" si="32"/>
        <v>17.400000000000002</v>
      </c>
      <c r="R49" s="11">
        <f t="shared" si="32"/>
        <v>9.6</v>
      </c>
      <c r="S49" s="11">
        <f t="shared" si="32"/>
        <v>75.400000000000006</v>
      </c>
      <c r="T49" s="11" t="e">
        <f t="shared" si="32"/>
        <v>#VALUE!</v>
      </c>
      <c r="U49" s="11">
        <f t="shared" si="32"/>
        <v>5.7</v>
      </c>
      <c r="V49" s="11">
        <f t="shared" si="32"/>
        <v>25.7</v>
      </c>
      <c r="W49" s="11">
        <f t="shared" si="32"/>
        <v>82.9</v>
      </c>
      <c r="X49" s="11">
        <f t="shared" si="32"/>
        <v>30</v>
      </c>
      <c r="Y49" s="11">
        <f t="shared" si="32"/>
        <v>100</v>
      </c>
      <c r="Z49" s="11">
        <f t="shared" si="32"/>
        <v>100</v>
      </c>
      <c r="AA49" s="11">
        <f t="shared" si="32"/>
        <v>50</v>
      </c>
      <c r="AB49" s="11">
        <f t="shared" si="32"/>
        <v>17.8</v>
      </c>
      <c r="AC49" s="11">
        <f t="shared" si="32"/>
        <v>35.299999999999997</v>
      </c>
      <c r="AD49" s="11">
        <f t="shared" si="32"/>
        <v>5.2</v>
      </c>
      <c r="AE49" s="11">
        <f t="shared" si="32"/>
        <v>182</v>
      </c>
      <c r="AF49" s="11">
        <f t="shared" si="32"/>
        <v>64.3</v>
      </c>
      <c r="AG49" s="11">
        <f t="shared" si="32"/>
        <v>180</v>
      </c>
    </row>
    <row r="50" spans="1:33" x14ac:dyDescent="0.3">
      <c r="A50" s="5" t="s">
        <v>106</v>
      </c>
      <c r="B50" s="8"/>
      <c r="C50" s="8"/>
      <c r="D50" s="23">
        <f>D49/1000</f>
        <v>4.7500000000000001E-2</v>
      </c>
      <c r="E50" s="23">
        <f t="shared" ref="E50:AG50" si="33">E49/1000</f>
        <v>0.27289999999999998</v>
      </c>
      <c r="F50" s="23">
        <f t="shared" si="33"/>
        <v>1.3268</v>
      </c>
      <c r="G50" s="23">
        <f t="shared" si="33"/>
        <v>0.02</v>
      </c>
      <c r="H50" s="23">
        <f t="shared" si="33"/>
        <v>2.7600000000000003E-2</v>
      </c>
      <c r="I50" s="23">
        <f t="shared" si="33"/>
        <v>2E-3</v>
      </c>
      <c r="J50" s="23">
        <f t="shared" si="33"/>
        <v>1.09E-2</v>
      </c>
      <c r="K50" s="23">
        <f t="shared" si="33"/>
        <v>0.13619999999999999</v>
      </c>
      <c r="L50" s="23">
        <f t="shared" si="33"/>
        <v>7.1999999999999998E-3</v>
      </c>
      <c r="M50" s="23">
        <f t="shared" si="33"/>
        <v>1.61E-2</v>
      </c>
      <c r="N50" s="23">
        <f t="shared" si="33"/>
        <v>1.2199999999999999E-2</v>
      </c>
      <c r="O50" s="23">
        <f t="shared" si="33"/>
        <v>3.2899999999999999E-2</v>
      </c>
      <c r="P50" s="23">
        <f t="shared" si="33"/>
        <v>2.6600000000000002E-2</v>
      </c>
      <c r="Q50" s="23">
        <f t="shared" si="33"/>
        <v>1.7400000000000002E-2</v>
      </c>
      <c r="R50" s="23">
        <f t="shared" si="33"/>
        <v>9.5999999999999992E-3</v>
      </c>
      <c r="S50" s="23">
        <f t="shared" si="33"/>
        <v>7.5400000000000009E-2</v>
      </c>
      <c r="T50" s="23" t="e">
        <f t="shared" si="33"/>
        <v>#VALUE!</v>
      </c>
      <c r="U50" s="23">
        <f t="shared" si="33"/>
        <v>5.7000000000000002E-3</v>
      </c>
      <c r="V50" s="23">
        <f t="shared" si="33"/>
        <v>2.5700000000000001E-2</v>
      </c>
      <c r="W50" s="23">
        <f t="shared" si="33"/>
        <v>8.2900000000000001E-2</v>
      </c>
      <c r="X50" s="23">
        <f t="shared" si="33"/>
        <v>0.03</v>
      </c>
      <c r="Y50" s="23">
        <f t="shared" si="33"/>
        <v>0.1</v>
      </c>
      <c r="Z50" s="23">
        <f t="shared" si="33"/>
        <v>0.1</v>
      </c>
      <c r="AA50" s="23">
        <f t="shared" si="33"/>
        <v>0.05</v>
      </c>
      <c r="AB50" s="23">
        <f t="shared" si="33"/>
        <v>1.78E-2</v>
      </c>
      <c r="AC50" s="23">
        <f t="shared" si="33"/>
        <v>3.5299999999999998E-2</v>
      </c>
      <c r="AD50" s="23">
        <f t="shared" si="33"/>
        <v>5.1999999999999998E-3</v>
      </c>
      <c r="AE50" s="23">
        <f t="shared" si="33"/>
        <v>0.182</v>
      </c>
      <c r="AF50" s="23">
        <f t="shared" si="33"/>
        <v>6.4299999999999996E-2</v>
      </c>
      <c r="AG50" s="23">
        <f t="shared" si="33"/>
        <v>0.18</v>
      </c>
    </row>
    <row r="51" spans="1:33" ht="57.6" x14ac:dyDescent="0.3">
      <c r="D51" s="3" t="s">
        <v>5</v>
      </c>
      <c r="E51" s="3" t="s">
        <v>48</v>
      </c>
      <c r="F51" s="3" t="s">
        <v>8</v>
      </c>
      <c r="G51" s="3" t="s">
        <v>99</v>
      </c>
      <c r="H51" s="3" t="s">
        <v>11</v>
      </c>
      <c r="I51" s="3" t="s">
        <v>9</v>
      </c>
      <c r="J51" s="3" t="s">
        <v>134</v>
      </c>
      <c r="K51" s="3" t="s">
        <v>13</v>
      </c>
      <c r="L51" s="3" t="s">
        <v>59</v>
      </c>
      <c r="M51" s="3" t="s">
        <v>58</v>
      </c>
      <c r="N51" s="3" t="s">
        <v>135</v>
      </c>
      <c r="O51" s="3" t="s">
        <v>15</v>
      </c>
      <c r="P51" s="3" t="s">
        <v>14</v>
      </c>
      <c r="Q51" s="3" t="s">
        <v>16</v>
      </c>
      <c r="R51" s="3" t="s">
        <v>57</v>
      </c>
      <c r="S51" s="3" t="s">
        <v>19</v>
      </c>
      <c r="T51" s="3" t="s">
        <v>100</v>
      </c>
      <c r="U51" s="3" t="s">
        <v>56</v>
      </c>
      <c r="V51" s="3" t="s">
        <v>18</v>
      </c>
      <c r="W51" s="3" t="s">
        <v>46</v>
      </c>
      <c r="X51" s="3" t="s">
        <v>55</v>
      </c>
      <c r="Y51" s="3" t="s">
        <v>101</v>
      </c>
      <c r="Z51" s="3" t="s">
        <v>22</v>
      </c>
      <c r="AA51" s="3" t="s">
        <v>54</v>
      </c>
      <c r="AB51" s="3" t="s">
        <v>10</v>
      </c>
      <c r="AC51" s="3" t="s">
        <v>86</v>
      </c>
      <c r="AD51" s="3" t="s">
        <v>53</v>
      </c>
      <c r="AE51" s="3" t="s">
        <v>103</v>
      </c>
      <c r="AF51" s="3" t="s">
        <v>39</v>
      </c>
      <c r="AG51" s="3" t="s">
        <v>87</v>
      </c>
    </row>
    <row r="52" spans="1:33" x14ac:dyDescent="0.3">
      <c r="V52" s="25">
        <f>V50/0.04</f>
        <v>0.64249999999999996</v>
      </c>
    </row>
    <row r="53" spans="1:33" x14ac:dyDescent="0.3">
      <c r="A53" s="1" t="s">
        <v>107</v>
      </c>
      <c r="V53" s="24" t="s">
        <v>108</v>
      </c>
    </row>
  </sheetData>
  <mergeCells count="20">
    <mergeCell ref="A19:A20"/>
    <mergeCell ref="A21:A22"/>
    <mergeCell ref="A23:A24"/>
    <mergeCell ref="A25:A26"/>
    <mergeCell ref="A4:H4"/>
    <mergeCell ref="A8:A9"/>
    <mergeCell ref="A10:A11"/>
    <mergeCell ref="A12:A13"/>
    <mergeCell ref="A14:A15"/>
    <mergeCell ref="A17:A18"/>
    <mergeCell ref="A27:A28"/>
    <mergeCell ref="A30:A31"/>
    <mergeCell ref="A47:A48"/>
    <mergeCell ref="A34:A35"/>
    <mergeCell ref="A37:A38"/>
    <mergeCell ref="A39:A40"/>
    <mergeCell ref="A41:A42"/>
    <mergeCell ref="A43:A44"/>
    <mergeCell ref="A45:A46"/>
    <mergeCell ref="A32:A33"/>
  </mergeCells>
  <pageMargins left="0.25" right="0.25" top="0.75" bottom="0.75" header="0.3" footer="0.3"/>
  <pageSetup paperSize="9" scale="45" fitToHeight="0" orientation="landscape" r:id="rId1"/>
  <colBreaks count="1" manualBreakCount="1">
    <brk id="33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3"/>
  <sheetViews>
    <sheetView view="pageBreakPreview" zoomScale="78" zoomScaleNormal="100" zoomScaleSheetLayoutView="78" workbookViewId="0">
      <pane ySplit="6" topLeftCell="A16" activePane="bottomLeft" state="frozen"/>
      <selection pane="bottomLeft" activeCell="J6" sqref="J6:AJ6"/>
    </sheetView>
  </sheetViews>
  <sheetFormatPr defaultRowHeight="14.4" x14ac:dyDescent="0.3"/>
  <cols>
    <col min="1" max="1" width="30.6640625" style="1" customWidth="1"/>
    <col min="2" max="2" width="7.6640625" customWidth="1"/>
  </cols>
  <sheetData>
    <row r="1" spans="1:36" x14ac:dyDescent="0.3">
      <c r="C1" s="2"/>
    </row>
    <row r="2" spans="1:36" ht="18" x14ac:dyDescent="0.35">
      <c r="Q2" s="26" t="s">
        <v>110</v>
      </c>
    </row>
    <row r="4" spans="1:36" ht="18" x14ac:dyDescent="0.35">
      <c r="A4" s="29" t="s">
        <v>199</v>
      </c>
      <c r="B4" s="29"/>
      <c r="C4" s="29"/>
      <c r="D4" s="29"/>
      <c r="E4" s="29"/>
      <c r="F4" s="29"/>
      <c r="G4" s="29"/>
      <c r="H4" s="29"/>
      <c r="AF4" s="26" t="s">
        <v>109</v>
      </c>
    </row>
    <row r="5" spans="1:36" s="3" customFormat="1" ht="57.6" x14ac:dyDescent="0.3">
      <c r="A5" s="3" t="s">
        <v>0</v>
      </c>
      <c r="B5" s="3" t="s">
        <v>1</v>
      </c>
      <c r="C5" s="3" t="s">
        <v>98</v>
      </c>
      <c r="D5" s="3" t="s">
        <v>68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67</v>
      </c>
      <c r="K5" s="3" t="s">
        <v>31</v>
      </c>
      <c r="L5" s="3" t="s">
        <v>66</v>
      </c>
      <c r="M5" s="3" t="s">
        <v>14</v>
      </c>
      <c r="N5" s="3" t="s">
        <v>15</v>
      </c>
      <c r="O5" s="3" t="s">
        <v>57</v>
      </c>
      <c r="P5" s="3" t="s">
        <v>13</v>
      </c>
      <c r="Q5" s="3" t="s">
        <v>144</v>
      </c>
      <c r="R5" s="3" t="s">
        <v>21</v>
      </c>
      <c r="S5" s="3" t="s">
        <v>16</v>
      </c>
      <c r="T5" s="3" t="s">
        <v>18</v>
      </c>
      <c r="U5" s="3" t="s">
        <v>56</v>
      </c>
      <c r="V5" s="3" t="s">
        <v>65</v>
      </c>
      <c r="W5" s="3" t="s">
        <v>27</v>
      </c>
      <c r="X5" s="3" t="s">
        <v>100</v>
      </c>
      <c r="Y5" s="3" t="s">
        <v>111</v>
      </c>
      <c r="Z5" s="3" t="s">
        <v>102</v>
      </c>
      <c r="AA5" s="3" t="s">
        <v>26</v>
      </c>
      <c r="AB5" s="3" t="s">
        <v>64</v>
      </c>
      <c r="AC5" s="3" t="s">
        <v>63</v>
      </c>
      <c r="AD5" s="3" t="s">
        <v>212</v>
      </c>
      <c r="AE5" s="3" t="s">
        <v>213</v>
      </c>
      <c r="AF5" s="3" t="s">
        <v>44</v>
      </c>
      <c r="AG5" s="3" t="s">
        <v>59</v>
      </c>
      <c r="AH5" s="3" t="s">
        <v>9</v>
      </c>
      <c r="AI5" s="3" t="s">
        <v>10</v>
      </c>
      <c r="AJ5" s="3" t="s">
        <v>29</v>
      </c>
    </row>
    <row r="6" spans="1:36" s="19" customFormat="1" x14ac:dyDescent="0.3">
      <c r="A6" s="22" t="s">
        <v>105</v>
      </c>
      <c r="B6" s="20"/>
      <c r="C6" s="20">
        <v>1</v>
      </c>
      <c r="D6" s="20">
        <f>C6</f>
        <v>1</v>
      </c>
      <c r="E6" s="20">
        <f t="shared" ref="E6:J6" si="0">D6</f>
        <v>1</v>
      </c>
      <c r="F6" s="20">
        <f t="shared" si="0"/>
        <v>1</v>
      </c>
      <c r="G6" s="20">
        <f t="shared" si="0"/>
        <v>1</v>
      </c>
      <c r="H6" s="20">
        <f t="shared" si="0"/>
        <v>1</v>
      </c>
      <c r="I6" s="20">
        <f t="shared" si="0"/>
        <v>1</v>
      </c>
      <c r="J6" s="20">
        <f t="shared" si="0"/>
        <v>1</v>
      </c>
      <c r="K6" s="20">
        <f t="shared" ref="K6" si="1">J6</f>
        <v>1</v>
      </c>
      <c r="L6" s="20">
        <f t="shared" ref="L6" si="2">K6</f>
        <v>1</v>
      </c>
      <c r="M6" s="20">
        <f t="shared" ref="M6" si="3">L6</f>
        <v>1</v>
      </c>
      <c r="N6" s="20">
        <f t="shared" ref="N6" si="4">M6</f>
        <v>1</v>
      </c>
      <c r="O6" s="20">
        <f t="shared" ref="O6" si="5">N6</f>
        <v>1</v>
      </c>
      <c r="P6" s="20">
        <f t="shared" ref="P6" si="6">O6</f>
        <v>1</v>
      </c>
      <c r="Q6" s="20">
        <f t="shared" ref="Q6" si="7">P6</f>
        <v>1</v>
      </c>
      <c r="R6" s="20">
        <f t="shared" ref="R6" si="8">Q6</f>
        <v>1</v>
      </c>
      <c r="S6" s="20">
        <f t="shared" ref="S6" si="9">R6</f>
        <v>1</v>
      </c>
      <c r="T6" s="20">
        <f t="shared" ref="T6" si="10">S6</f>
        <v>1</v>
      </c>
      <c r="U6" s="20">
        <f t="shared" ref="U6" si="11">T6</f>
        <v>1</v>
      </c>
      <c r="V6" s="20">
        <f t="shared" ref="V6" si="12">U6</f>
        <v>1</v>
      </c>
      <c r="W6" s="20">
        <f t="shared" ref="W6" si="13">V6</f>
        <v>1</v>
      </c>
      <c r="X6" s="20">
        <f t="shared" ref="X6" si="14">W6</f>
        <v>1</v>
      </c>
      <c r="Y6" s="20">
        <f t="shared" ref="Y6" si="15">X6</f>
        <v>1</v>
      </c>
      <c r="Z6" s="20">
        <f t="shared" ref="Z6" si="16">Y6</f>
        <v>1</v>
      </c>
      <c r="AA6" s="20">
        <f t="shared" ref="AA6" si="17">Z6</f>
        <v>1</v>
      </c>
      <c r="AB6" s="20">
        <f t="shared" ref="AB6" si="18">AA6</f>
        <v>1</v>
      </c>
      <c r="AC6" s="20">
        <f t="shared" ref="AC6" si="19">AB6</f>
        <v>1</v>
      </c>
      <c r="AD6" s="20">
        <f t="shared" ref="AD6" si="20">AC6</f>
        <v>1</v>
      </c>
      <c r="AE6" s="20">
        <f t="shared" ref="AE6" si="21">AD6</f>
        <v>1</v>
      </c>
      <c r="AF6" s="20">
        <f t="shared" ref="AF6" si="22">AE6</f>
        <v>1</v>
      </c>
      <c r="AG6" s="20">
        <f t="shared" ref="AG6" si="23">AF6</f>
        <v>1</v>
      </c>
      <c r="AH6" s="20">
        <f t="shared" ref="AH6" si="24">AG6</f>
        <v>1</v>
      </c>
      <c r="AI6" s="20">
        <f t="shared" ref="AI6" si="25">AH6</f>
        <v>1</v>
      </c>
      <c r="AJ6" s="20">
        <f t="shared" ref="AJ6" si="26">AI6</f>
        <v>1</v>
      </c>
    </row>
    <row r="7" spans="1:36" s="18" customFormat="1" x14ac:dyDescent="0.3">
      <c r="A7" s="15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x14ac:dyDescent="0.3">
      <c r="A8" s="30" t="s">
        <v>136</v>
      </c>
      <c r="B8" s="6">
        <v>250</v>
      </c>
      <c r="C8" s="6">
        <v>1</v>
      </c>
      <c r="D8" s="9">
        <v>59.5</v>
      </c>
      <c r="E8" s="9">
        <v>119</v>
      </c>
      <c r="F8" s="9">
        <v>6</v>
      </c>
      <c r="G8" s="9">
        <v>2.4</v>
      </c>
      <c r="H8" s="9">
        <v>11.9</v>
      </c>
      <c r="I8" s="9">
        <v>71.400000000000006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s="4" customFormat="1" x14ac:dyDescent="0.3">
      <c r="A9" s="30"/>
      <c r="B9" s="7"/>
      <c r="C9" s="7">
        <f>C6</f>
        <v>1</v>
      </c>
      <c r="D9" s="10">
        <f>D8*D6</f>
        <v>59.5</v>
      </c>
      <c r="E9" s="10">
        <f t="shared" ref="E9:I9" si="27">E8*E6</f>
        <v>119</v>
      </c>
      <c r="F9" s="10">
        <f t="shared" si="27"/>
        <v>6</v>
      </c>
      <c r="G9" s="10">
        <f t="shared" si="27"/>
        <v>2.4</v>
      </c>
      <c r="H9" s="10">
        <f t="shared" si="27"/>
        <v>11.9</v>
      </c>
      <c r="I9" s="10">
        <f t="shared" si="27"/>
        <v>71.400000000000006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x14ac:dyDescent="0.3">
      <c r="A10" s="30" t="s">
        <v>137</v>
      </c>
      <c r="B10" s="6">
        <v>200</v>
      </c>
      <c r="C10" s="6">
        <v>1</v>
      </c>
      <c r="D10" s="9"/>
      <c r="E10" s="9">
        <v>100</v>
      </c>
      <c r="F10" s="9">
        <v>10</v>
      </c>
      <c r="G10" s="9"/>
      <c r="H10" s="9"/>
      <c r="I10" s="9">
        <v>110</v>
      </c>
      <c r="J10" s="9">
        <v>4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s="4" customFormat="1" x14ac:dyDescent="0.3">
      <c r="A11" s="30"/>
      <c r="B11" s="7"/>
      <c r="C11" s="7">
        <f>C6</f>
        <v>1</v>
      </c>
      <c r="D11" s="10"/>
      <c r="E11" s="10">
        <f>E10*E6</f>
        <v>100</v>
      </c>
      <c r="F11" s="10">
        <f t="shared" ref="F11:J11" si="28">F10*F6</f>
        <v>10</v>
      </c>
      <c r="G11" s="10"/>
      <c r="H11" s="10"/>
      <c r="I11" s="10">
        <f t="shared" si="28"/>
        <v>110</v>
      </c>
      <c r="J11" s="10">
        <f t="shared" si="28"/>
        <v>4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x14ac:dyDescent="0.3">
      <c r="A12" s="30" t="s">
        <v>7</v>
      </c>
      <c r="B12" s="6">
        <v>10</v>
      </c>
      <c r="C12" s="6">
        <v>1</v>
      </c>
      <c r="D12" s="9"/>
      <c r="E12" s="9"/>
      <c r="F12" s="9"/>
      <c r="G12" s="9"/>
      <c r="H12" s="9">
        <v>10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s="4" customFormat="1" x14ac:dyDescent="0.3">
      <c r="A13" s="30"/>
      <c r="B13" s="7"/>
      <c r="C13" s="7">
        <f>C6</f>
        <v>1</v>
      </c>
      <c r="D13" s="10"/>
      <c r="E13" s="10"/>
      <c r="F13" s="10"/>
      <c r="G13" s="10"/>
      <c r="H13" s="10">
        <f>H12*H6</f>
        <v>10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x14ac:dyDescent="0.3">
      <c r="A14" s="30" t="s">
        <v>23</v>
      </c>
      <c r="B14" s="6">
        <v>90</v>
      </c>
      <c r="C14" s="6">
        <v>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>
        <v>90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s="4" customFormat="1" x14ac:dyDescent="0.3">
      <c r="A15" s="30"/>
      <c r="B15" s="7"/>
      <c r="C15" s="7">
        <f>C6</f>
        <v>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>
        <f t="shared" ref="X15" si="29">X14*X6</f>
        <v>90</v>
      </c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s="18" customFormat="1" x14ac:dyDescent="0.3">
      <c r="A16" s="15" t="s">
        <v>12</v>
      </c>
      <c r="B16" s="16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x14ac:dyDescent="0.3">
      <c r="A17" s="30" t="s">
        <v>138</v>
      </c>
      <c r="B17" s="6">
        <v>250</v>
      </c>
      <c r="C17" s="6">
        <v>1</v>
      </c>
      <c r="D17" s="9"/>
      <c r="E17" s="9"/>
      <c r="F17" s="9">
        <v>2.4</v>
      </c>
      <c r="G17" s="9">
        <v>1.9</v>
      </c>
      <c r="H17" s="9"/>
      <c r="I17" s="9">
        <v>201.9</v>
      </c>
      <c r="J17" s="9"/>
      <c r="K17" s="9">
        <v>48.1</v>
      </c>
      <c r="L17" s="9">
        <v>24</v>
      </c>
      <c r="M17" s="9">
        <v>9.6</v>
      </c>
      <c r="N17" s="9">
        <v>11.4</v>
      </c>
      <c r="O17" s="9">
        <v>9.6</v>
      </c>
      <c r="P17" s="9">
        <v>48.1</v>
      </c>
      <c r="Q17" s="9">
        <v>7.2</v>
      </c>
      <c r="R17" s="9">
        <v>0.1</v>
      </c>
      <c r="S17" s="9">
        <v>4.8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6" s="4" customFormat="1" x14ac:dyDescent="0.3">
      <c r="A18" s="30"/>
      <c r="B18" s="7"/>
      <c r="C18" s="7">
        <f>C6</f>
        <v>1</v>
      </c>
      <c r="D18" s="10"/>
      <c r="E18" s="10"/>
      <c r="F18" s="10">
        <f>F17*F6</f>
        <v>2.4</v>
      </c>
      <c r="G18" s="10">
        <f t="shared" ref="G18:S18" si="30">G17*G6</f>
        <v>1.9</v>
      </c>
      <c r="H18" s="10"/>
      <c r="I18" s="10">
        <f t="shared" si="30"/>
        <v>201.9</v>
      </c>
      <c r="J18" s="10"/>
      <c r="K18" s="10">
        <f t="shared" si="30"/>
        <v>48.1</v>
      </c>
      <c r="L18" s="10">
        <f t="shared" si="30"/>
        <v>24</v>
      </c>
      <c r="M18" s="10">
        <f t="shared" si="30"/>
        <v>9.6</v>
      </c>
      <c r="N18" s="10">
        <f t="shared" si="30"/>
        <v>11.4</v>
      </c>
      <c r="O18" s="10">
        <f t="shared" si="30"/>
        <v>9.6</v>
      </c>
      <c r="P18" s="10">
        <f t="shared" si="30"/>
        <v>48.1</v>
      </c>
      <c r="Q18" s="10">
        <f t="shared" si="30"/>
        <v>7.2</v>
      </c>
      <c r="R18" s="10">
        <f t="shared" si="30"/>
        <v>0.1</v>
      </c>
      <c r="S18" s="10">
        <f t="shared" si="30"/>
        <v>4.8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x14ac:dyDescent="0.3">
      <c r="A19" s="30" t="s">
        <v>139</v>
      </c>
      <c r="B19" s="6">
        <v>100</v>
      </c>
      <c r="C19" s="6">
        <v>1</v>
      </c>
      <c r="D19" s="9"/>
      <c r="E19" s="9">
        <v>12.6</v>
      </c>
      <c r="F19" s="9"/>
      <c r="G19" s="9"/>
      <c r="H19" s="9"/>
      <c r="I19" s="9"/>
      <c r="J19" s="9"/>
      <c r="K19" s="9"/>
      <c r="L19" s="9"/>
      <c r="M19" s="9">
        <v>21.4</v>
      </c>
      <c r="N19" s="9"/>
      <c r="O19" s="9"/>
      <c r="P19" s="9"/>
      <c r="Q19" s="9"/>
      <c r="R19" s="9"/>
      <c r="S19" s="9">
        <v>6</v>
      </c>
      <c r="T19" s="9">
        <v>16</v>
      </c>
      <c r="U19" s="9">
        <v>6</v>
      </c>
      <c r="V19" s="9">
        <v>85.8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s="4" customFormat="1" x14ac:dyDescent="0.3">
      <c r="A20" s="30"/>
      <c r="B20" s="7"/>
      <c r="C20" s="7">
        <f>C6</f>
        <v>1</v>
      </c>
      <c r="D20" s="10"/>
      <c r="E20" s="10">
        <f>E19*E6</f>
        <v>12.6</v>
      </c>
      <c r="F20" s="10"/>
      <c r="G20" s="10"/>
      <c r="H20" s="10"/>
      <c r="I20" s="10"/>
      <c r="J20" s="10"/>
      <c r="K20" s="10"/>
      <c r="L20" s="10"/>
      <c r="M20" s="10">
        <f>M19*M6</f>
        <v>21.4</v>
      </c>
      <c r="N20" s="10"/>
      <c r="O20" s="10"/>
      <c r="P20" s="10"/>
      <c r="Q20" s="10"/>
      <c r="R20" s="10"/>
      <c r="S20" s="10">
        <f>S19*S6</f>
        <v>6</v>
      </c>
      <c r="T20" s="10">
        <f t="shared" ref="T20:V20" si="31">T19*T6</f>
        <v>16</v>
      </c>
      <c r="U20" s="10">
        <f t="shared" si="31"/>
        <v>6</v>
      </c>
      <c r="V20" s="10">
        <f t="shared" si="31"/>
        <v>85.8</v>
      </c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x14ac:dyDescent="0.3">
      <c r="A21" s="30" t="s">
        <v>89</v>
      </c>
      <c r="B21" s="6">
        <v>180</v>
      </c>
      <c r="C21" s="6">
        <v>1</v>
      </c>
      <c r="D21" s="9"/>
      <c r="E21" s="9">
        <v>28.8</v>
      </c>
      <c r="F21" s="9"/>
      <c r="G21" s="9">
        <v>1.1000000000000001</v>
      </c>
      <c r="H21" s="9">
        <v>8.1</v>
      </c>
      <c r="I21" s="9">
        <v>106.6</v>
      </c>
      <c r="J21" s="9"/>
      <c r="K21" s="9"/>
      <c r="L21" s="9"/>
      <c r="M21" s="9"/>
      <c r="N21" s="9"/>
      <c r="O21" s="9"/>
      <c r="P21" s="9">
        <v>202.8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6" s="14" customFormat="1" x14ac:dyDescent="0.3">
      <c r="A22" s="30"/>
      <c r="B22" s="12"/>
      <c r="C22" s="12">
        <f>C6</f>
        <v>1</v>
      </c>
      <c r="D22" s="13"/>
      <c r="E22" s="13">
        <f>E21*E6</f>
        <v>28.8</v>
      </c>
      <c r="F22" s="13"/>
      <c r="G22" s="13">
        <f t="shared" ref="G22:I22" si="32">G21*G6</f>
        <v>1.1000000000000001</v>
      </c>
      <c r="H22" s="13">
        <f t="shared" si="32"/>
        <v>8.1</v>
      </c>
      <c r="I22" s="13">
        <f t="shared" si="32"/>
        <v>106.6</v>
      </c>
      <c r="J22" s="13"/>
      <c r="K22" s="13"/>
      <c r="L22" s="13"/>
      <c r="M22" s="13"/>
      <c r="N22" s="13"/>
      <c r="O22" s="13"/>
      <c r="P22" s="13">
        <f>P21*P6</f>
        <v>202.8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</row>
    <row r="23" spans="1:36" x14ac:dyDescent="0.3">
      <c r="A23" s="30" t="s">
        <v>140</v>
      </c>
      <c r="B23" s="6">
        <v>200</v>
      </c>
      <c r="C23" s="6">
        <v>1</v>
      </c>
      <c r="D23" s="9"/>
      <c r="E23" s="9"/>
      <c r="F23" s="9">
        <v>10</v>
      </c>
      <c r="G23" s="9"/>
      <c r="H23" s="9"/>
      <c r="I23" s="9">
        <v>197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>
        <v>25.5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s="4" customFormat="1" x14ac:dyDescent="0.3">
      <c r="A24" s="30"/>
      <c r="B24" s="7"/>
      <c r="C24" s="7">
        <f>C6</f>
        <v>1</v>
      </c>
      <c r="D24" s="10"/>
      <c r="E24" s="10"/>
      <c r="F24" s="10">
        <f>F23*F6</f>
        <v>10</v>
      </c>
      <c r="G24" s="10"/>
      <c r="H24" s="10"/>
      <c r="I24" s="10">
        <f t="shared" ref="I24" si="33">I23*I6</f>
        <v>197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>
        <f>W23*W6</f>
        <v>25.5</v>
      </c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x14ac:dyDescent="0.3">
      <c r="A25" s="30" t="s">
        <v>23</v>
      </c>
      <c r="B25" s="6">
        <v>50</v>
      </c>
      <c r="C25" s="6">
        <v>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>
        <v>50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 s="4" customFormat="1" x14ac:dyDescent="0.3">
      <c r="A26" s="30"/>
      <c r="B26" s="7"/>
      <c r="C26" s="7">
        <f>C6</f>
        <v>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>
        <f>X25*X6</f>
        <v>50</v>
      </c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x14ac:dyDescent="0.3">
      <c r="A27" s="30" t="s">
        <v>24</v>
      </c>
      <c r="B27" s="6">
        <v>50</v>
      </c>
      <c r="C27" s="6">
        <v>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>
        <v>50</v>
      </c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s="4" customFormat="1" x14ac:dyDescent="0.3">
      <c r="A28" s="30"/>
      <c r="B28" s="7"/>
      <c r="C28" s="7">
        <f>C6</f>
        <v>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>
        <f>Y27*Y6</f>
        <v>50</v>
      </c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s="18" customFormat="1" x14ac:dyDescent="0.3">
      <c r="A29" s="15" t="s">
        <v>25</v>
      </c>
      <c r="B29" s="16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x14ac:dyDescent="0.3">
      <c r="A30" s="30" t="s">
        <v>141</v>
      </c>
      <c r="B30" s="6">
        <v>40</v>
      </c>
      <c r="C30" s="6">
        <v>1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>
        <v>40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s="14" customFormat="1" x14ac:dyDescent="0.3">
      <c r="A31" s="30"/>
      <c r="B31" s="12"/>
      <c r="C31" s="12">
        <f>C6</f>
        <v>1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>
        <f>T30*T6</f>
        <v>40</v>
      </c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1:36" x14ac:dyDescent="0.3">
      <c r="A32" s="30" t="s">
        <v>61</v>
      </c>
      <c r="B32" s="6">
        <v>110</v>
      </c>
      <c r="C32" s="6">
        <v>1</v>
      </c>
      <c r="D32" s="9"/>
      <c r="E32" s="9"/>
      <c r="F32" s="9">
        <v>12.1</v>
      </c>
      <c r="G32" s="9">
        <v>0.7</v>
      </c>
      <c r="H32" s="9">
        <v>16.3</v>
      </c>
      <c r="I32" s="9">
        <v>31.4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>
        <v>2.1</v>
      </c>
      <c r="U32" s="9"/>
      <c r="V32" s="9"/>
      <c r="W32" s="9"/>
      <c r="X32" s="9"/>
      <c r="Y32" s="9"/>
      <c r="Z32" s="9">
        <v>74.3</v>
      </c>
      <c r="AA32" s="9">
        <v>1.9</v>
      </c>
      <c r="AB32" s="9">
        <v>3.5</v>
      </c>
      <c r="AC32" s="9"/>
      <c r="AD32" s="9"/>
      <c r="AE32" s="9"/>
      <c r="AF32" s="9"/>
      <c r="AG32" s="9"/>
      <c r="AH32" s="9"/>
      <c r="AI32" s="9"/>
      <c r="AJ32" s="9"/>
    </row>
    <row r="33" spans="1:36" s="4" customFormat="1" x14ac:dyDescent="0.3">
      <c r="A33" s="30"/>
      <c r="B33" s="7"/>
      <c r="C33" s="7">
        <f>C6</f>
        <v>1</v>
      </c>
      <c r="D33" s="10"/>
      <c r="E33" s="10"/>
      <c r="F33" s="10">
        <f>F32*F6</f>
        <v>12.1</v>
      </c>
      <c r="G33" s="10">
        <f t="shared" ref="G33:I33" si="34">G32*G6</f>
        <v>0.7</v>
      </c>
      <c r="H33" s="10">
        <f t="shared" si="34"/>
        <v>16.3</v>
      </c>
      <c r="I33" s="10">
        <f t="shared" si="34"/>
        <v>31.4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>
        <f>T32*T6</f>
        <v>2.1</v>
      </c>
      <c r="U33" s="10"/>
      <c r="V33" s="10"/>
      <c r="W33" s="10"/>
      <c r="X33" s="10"/>
      <c r="Y33" s="10"/>
      <c r="Z33" s="10">
        <f>Z32*Z6</f>
        <v>74.3</v>
      </c>
      <c r="AA33" s="10">
        <f t="shared" ref="AA33:AB33" si="35">AA32*AA6</f>
        <v>1.9</v>
      </c>
      <c r="AB33" s="10">
        <f t="shared" si="35"/>
        <v>3.5</v>
      </c>
      <c r="AC33" s="10"/>
      <c r="AD33" s="10"/>
      <c r="AE33" s="10"/>
      <c r="AF33" s="10"/>
      <c r="AG33" s="10"/>
      <c r="AH33" s="10"/>
      <c r="AI33" s="10"/>
      <c r="AJ33" s="10"/>
    </row>
    <row r="34" spans="1:36" x14ac:dyDescent="0.3">
      <c r="A34" s="30" t="s">
        <v>142</v>
      </c>
      <c r="B34" s="6">
        <v>200</v>
      </c>
      <c r="C34" s="6">
        <v>1</v>
      </c>
      <c r="D34" s="9"/>
      <c r="E34" s="9"/>
      <c r="F34" s="9">
        <v>15</v>
      </c>
      <c r="G34" s="9"/>
      <c r="H34" s="9"/>
      <c r="I34" s="9">
        <v>210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>
        <v>22</v>
      </c>
      <c r="AD34" s="9"/>
      <c r="AE34" s="9"/>
      <c r="AF34" s="9"/>
      <c r="AG34" s="9"/>
      <c r="AH34" s="9"/>
      <c r="AI34" s="9"/>
      <c r="AJ34" s="9"/>
    </row>
    <row r="35" spans="1:36" s="4" customFormat="1" x14ac:dyDescent="0.3">
      <c r="A35" s="30"/>
      <c r="B35" s="7"/>
      <c r="C35" s="7">
        <f>C6</f>
        <v>1</v>
      </c>
      <c r="D35" s="10"/>
      <c r="E35" s="10"/>
      <c r="F35" s="10">
        <f>F34*F6</f>
        <v>15</v>
      </c>
      <c r="G35" s="10"/>
      <c r="H35" s="10"/>
      <c r="I35" s="10">
        <f>I34*I6</f>
        <v>210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>
        <f>AC34*AC6</f>
        <v>22</v>
      </c>
      <c r="AD35" s="10"/>
      <c r="AE35" s="10"/>
      <c r="AF35" s="10"/>
      <c r="AG35" s="10"/>
      <c r="AH35" s="10"/>
      <c r="AI35" s="10"/>
      <c r="AJ35" s="10"/>
    </row>
    <row r="36" spans="1:36" s="18" customFormat="1" x14ac:dyDescent="0.3">
      <c r="A36" s="15" t="s">
        <v>30</v>
      </c>
      <c r="B36" s="16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 x14ac:dyDescent="0.3">
      <c r="A37" s="30" t="s">
        <v>211</v>
      </c>
      <c r="B37" s="6">
        <v>100</v>
      </c>
      <c r="C37" s="6">
        <v>1</v>
      </c>
      <c r="D37" s="9"/>
      <c r="E37" s="9"/>
      <c r="F37" s="9"/>
      <c r="G37" s="9"/>
      <c r="H37" s="9"/>
      <c r="I37" s="9"/>
      <c r="J37" s="9"/>
      <c r="K37" s="9"/>
      <c r="L37" s="9"/>
      <c r="M37" s="9">
        <v>12.5</v>
      </c>
      <c r="N37" s="9">
        <v>6</v>
      </c>
      <c r="O37" s="9"/>
      <c r="P37" s="9">
        <v>68.3</v>
      </c>
      <c r="Q37" s="9"/>
      <c r="R37" s="9"/>
      <c r="S37" s="9">
        <v>5</v>
      </c>
      <c r="T37" s="9">
        <v>10</v>
      </c>
      <c r="U37" s="9"/>
      <c r="V37" s="9"/>
      <c r="W37" s="9"/>
      <c r="X37" s="9"/>
      <c r="Y37" s="9"/>
      <c r="Z37" s="9"/>
      <c r="AA37" s="9"/>
      <c r="AB37" s="9"/>
      <c r="AC37" s="9"/>
      <c r="AD37" s="9">
        <v>22.2</v>
      </c>
      <c r="AE37" s="9">
        <v>15.3</v>
      </c>
      <c r="AF37" s="9"/>
      <c r="AG37" s="9"/>
      <c r="AH37" s="9"/>
      <c r="AI37" s="9"/>
      <c r="AJ37" s="9"/>
    </row>
    <row r="38" spans="1:36" s="4" customFormat="1" x14ac:dyDescent="0.3">
      <c r="A38" s="30"/>
      <c r="B38" s="7"/>
      <c r="C38" s="7">
        <f>C6</f>
        <v>1</v>
      </c>
      <c r="D38" s="10"/>
      <c r="E38" s="10"/>
      <c r="F38" s="10"/>
      <c r="G38" s="10"/>
      <c r="H38" s="10"/>
      <c r="I38" s="10"/>
      <c r="J38" s="10"/>
      <c r="K38" s="10"/>
      <c r="L38" s="10"/>
      <c r="M38" s="10">
        <f t="shared" ref="M38:T38" si="36">M37*M6</f>
        <v>12.5</v>
      </c>
      <c r="N38" s="10">
        <f t="shared" si="36"/>
        <v>6</v>
      </c>
      <c r="O38" s="10"/>
      <c r="P38" s="10">
        <f t="shared" si="36"/>
        <v>68.3</v>
      </c>
      <c r="Q38" s="10"/>
      <c r="R38" s="10"/>
      <c r="S38" s="10">
        <f t="shared" si="36"/>
        <v>5</v>
      </c>
      <c r="T38" s="10">
        <f t="shared" si="36"/>
        <v>10</v>
      </c>
      <c r="U38" s="10"/>
      <c r="V38" s="10"/>
      <c r="W38" s="10"/>
      <c r="X38" s="10"/>
      <c r="Y38" s="10"/>
      <c r="Z38" s="10"/>
      <c r="AA38" s="10"/>
      <c r="AB38" s="10"/>
      <c r="AC38" s="10"/>
      <c r="AD38" s="10">
        <f>AD37*AD6</f>
        <v>22.2</v>
      </c>
      <c r="AE38" s="10">
        <f>AE37*AE6</f>
        <v>15.3</v>
      </c>
      <c r="AF38" s="10"/>
      <c r="AG38" s="10"/>
      <c r="AH38" s="10"/>
      <c r="AI38" s="10"/>
      <c r="AJ38" s="10"/>
    </row>
    <row r="39" spans="1:36" x14ac:dyDescent="0.3">
      <c r="A39" s="30" t="s">
        <v>143</v>
      </c>
      <c r="B39" s="6">
        <v>100</v>
      </c>
      <c r="C39" s="6">
        <v>1</v>
      </c>
      <c r="D39" s="9"/>
      <c r="E39" s="9"/>
      <c r="F39" s="9"/>
      <c r="G39" s="9"/>
      <c r="H39" s="9">
        <v>4</v>
      </c>
      <c r="I39" s="9"/>
      <c r="J39" s="9"/>
      <c r="K39" s="9"/>
      <c r="L39" s="9"/>
      <c r="M39" s="9"/>
      <c r="N39" s="9">
        <v>11.9</v>
      </c>
      <c r="O39" s="9"/>
      <c r="P39" s="9"/>
      <c r="Q39" s="9">
        <v>8</v>
      </c>
      <c r="R39" s="9"/>
      <c r="S39" s="9"/>
      <c r="T39" s="9"/>
      <c r="U39" s="9"/>
      <c r="V39" s="9"/>
      <c r="W39" s="9"/>
      <c r="X39" s="9"/>
      <c r="Y39" s="9"/>
      <c r="Z39" s="9">
        <v>3</v>
      </c>
      <c r="AA39" s="9"/>
      <c r="AB39" s="9"/>
      <c r="AC39" s="9"/>
      <c r="AD39" s="9"/>
      <c r="AE39" s="9"/>
      <c r="AF39" s="9">
        <v>122.3</v>
      </c>
      <c r="AG39" s="9"/>
      <c r="AH39" s="9"/>
      <c r="AI39" s="9"/>
      <c r="AJ39" s="9"/>
    </row>
    <row r="40" spans="1:36" s="4" customFormat="1" x14ac:dyDescent="0.3">
      <c r="A40" s="30"/>
      <c r="B40" s="7"/>
      <c r="C40" s="7">
        <f>C6</f>
        <v>1</v>
      </c>
      <c r="D40" s="10"/>
      <c r="E40" s="10"/>
      <c r="F40" s="10"/>
      <c r="G40" s="10"/>
      <c r="H40" s="10">
        <f>H39*H6</f>
        <v>4</v>
      </c>
      <c r="I40" s="10"/>
      <c r="J40" s="10"/>
      <c r="K40" s="10"/>
      <c r="L40" s="10"/>
      <c r="M40" s="10"/>
      <c r="N40" s="10">
        <f>N39*N6</f>
        <v>11.9</v>
      </c>
      <c r="O40" s="10"/>
      <c r="P40" s="10"/>
      <c r="Q40" s="10">
        <f>Q39*Q6</f>
        <v>8</v>
      </c>
      <c r="R40" s="10"/>
      <c r="S40" s="10"/>
      <c r="T40" s="10"/>
      <c r="U40" s="10"/>
      <c r="V40" s="10"/>
      <c r="W40" s="10"/>
      <c r="X40" s="10"/>
      <c r="Y40" s="10"/>
      <c r="Z40" s="10">
        <f>Z39*Z6</f>
        <v>3</v>
      </c>
      <c r="AA40" s="10"/>
      <c r="AB40" s="10"/>
      <c r="AC40" s="10"/>
      <c r="AD40" s="10"/>
      <c r="AE40" s="10"/>
      <c r="AF40" s="10">
        <f>AF39*AF6</f>
        <v>122.3</v>
      </c>
      <c r="AG40" s="10"/>
      <c r="AH40" s="10"/>
      <c r="AI40" s="10"/>
      <c r="AJ40" s="10"/>
    </row>
    <row r="41" spans="1:36" x14ac:dyDescent="0.3">
      <c r="A41" s="30" t="s">
        <v>214</v>
      </c>
      <c r="B41" s="6">
        <v>180</v>
      </c>
      <c r="C41" s="6">
        <v>1</v>
      </c>
      <c r="D41" s="9"/>
      <c r="E41" s="9"/>
      <c r="F41" s="9"/>
      <c r="G41" s="9">
        <v>1.8</v>
      </c>
      <c r="H41" s="9">
        <v>4.4000000000000004</v>
      </c>
      <c r="I41" s="9">
        <v>144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>
        <v>39</v>
      </c>
      <c r="AH41" s="9"/>
      <c r="AI41" s="9"/>
      <c r="AJ41" s="9"/>
    </row>
    <row r="42" spans="1:36" s="4" customFormat="1" x14ac:dyDescent="0.3">
      <c r="A42" s="30"/>
      <c r="B42" s="7"/>
      <c r="C42" s="7">
        <f>C6</f>
        <v>1</v>
      </c>
      <c r="D42" s="10"/>
      <c r="E42" s="10"/>
      <c r="F42" s="10"/>
      <c r="G42" s="10">
        <f>G41*G6</f>
        <v>1.8</v>
      </c>
      <c r="H42" s="10">
        <f t="shared" ref="H42:I42" si="37">H41*H6</f>
        <v>4.4000000000000004</v>
      </c>
      <c r="I42" s="10">
        <f t="shared" si="37"/>
        <v>144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>
        <f>AG41*AG6</f>
        <v>39</v>
      </c>
      <c r="AH42" s="10"/>
      <c r="AI42" s="10"/>
      <c r="AJ42" s="10"/>
    </row>
    <row r="43" spans="1:36" x14ac:dyDescent="0.3">
      <c r="A43" s="30" t="s">
        <v>122</v>
      </c>
      <c r="B43" s="6">
        <v>200</v>
      </c>
      <c r="C43" s="6">
        <v>1</v>
      </c>
      <c r="D43" s="9"/>
      <c r="E43" s="9"/>
      <c r="F43" s="9">
        <v>15</v>
      </c>
      <c r="G43" s="9"/>
      <c r="H43" s="9"/>
      <c r="I43" s="9">
        <v>204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>
        <v>1</v>
      </c>
      <c r="AI43" s="9">
        <v>7.8</v>
      </c>
      <c r="AJ43" s="9"/>
    </row>
    <row r="44" spans="1:36" s="4" customFormat="1" x14ac:dyDescent="0.3">
      <c r="A44" s="30"/>
      <c r="B44" s="7"/>
      <c r="C44" s="7">
        <f>C6</f>
        <v>1</v>
      </c>
      <c r="D44" s="10"/>
      <c r="E44" s="10"/>
      <c r="F44" s="10">
        <f>F43*F6</f>
        <v>15</v>
      </c>
      <c r="G44" s="10"/>
      <c r="H44" s="10"/>
      <c r="I44" s="10">
        <f>I43*I6</f>
        <v>204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>
        <f>AH43*AH6</f>
        <v>1</v>
      </c>
      <c r="AI44" s="10">
        <f>AI43*AI6</f>
        <v>7.8</v>
      </c>
      <c r="AJ44" s="10"/>
    </row>
    <row r="45" spans="1:36" x14ac:dyDescent="0.3">
      <c r="A45" s="30" t="s">
        <v>23</v>
      </c>
      <c r="B45" s="6">
        <v>50</v>
      </c>
      <c r="C45" s="6">
        <v>1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>
        <v>50</v>
      </c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s="14" customFormat="1" x14ac:dyDescent="0.3">
      <c r="A46" s="30"/>
      <c r="B46" s="12"/>
      <c r="C46" s="12">
        <f>C6</f>
        <v>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>
        <f>X45*X6</f>
        <v>50</v>
      </c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x14ac:dyDescent="0.3">
      <c r="A47" s="30" t="s">
        <v>123</v>
      </c>
      <c r="B47" s="6">
        <v>200</v>
      </c>
      <c r="C47" s="6">
        <v>1</v>
      </c>
      <c r="D47" s="9"/>
      <c r="E47" s="9"/>
      <c r="F47" s="9"/>
      <c r="G47" s="9"/>
      <c r="H47" s="9"/>
      <c r="I47" s="9">
        <v>200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>
        <v>20</v>
      </c>
    </row>
    <row r="48" spans="1:36" s="4" customFormat="1" x14ac:dyDescent="0.3">
      <c r="A48" s="30"/>
      <c r="B48" s="7"/>
      <c r="C48" s="7">
        <f>C6</f>
        <v>1</v>
      </c>
      <c r="D48" s="10"/>
      <c r="E48" s="10"/>
      <c r="F48" s="10"/>
      <c r="G48" s="10"/>
      <c r="H48" s="10"/>
      <c r="I48" s="10">
        <f>I47*I6</f>
        <v>200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>
        <f>AJ47*AJ6</f>
        <v>20</v>
      </c>
    </row>
    <row r="49" spans="1:36" x14ac:dyDescent="0.3">
      <c r="A49" s="5" t="s">
        <v>33</v>
      </c>
      <c r="B49" s="6"/>
      <c r="C49" s="6"/>
      <c r="D49" s="11">
        <f>D9+D11+D13+D15+D18+D20+D22+D24+D26+D28+D31+D33+D35+D38+D40+D42+D44+D46+D48</f>
        <v>59.5</v>
      </c>
      <c r="E49" s="11">
        <f t="shared" ref="E49:AJ49" si="38">E9+E11+E13+E15+E18+E20+E22+E24+E26+E28+E31+E33+E35+E38+E40+E42+E44+E46+E48</f>
        <v>260.39999999999998</v>
      </c>
      <c r="F49" s="11">
        <f t="shared" si="38"/>
        <v>70.5</v>
      </c>
      <c r="G49" s="11">
        <f t="shared" si="38"/>
        <v>7.9</v>
      </c>
      <c r="H49" s="11">
        <f t="shared" si="38"/>
        <v>54.699999999999996</v>
      </c>
      <c r="I49" s="11">
        <f t="shared" si="38"/>
        <v>1476.3</v>
      </c>
      <c r="J49" s="11">
        <f t="shared" si="38"/>
        <v>4</v>
      </c>
      <c r="K49" s="11">
        <f t="shared" si="38"/>
        <v>48.1</v>
      </c>
      <c r="L49" s="11">
        <f t="shared" si="38"/>
        <v>24</v>
      </c>
      <c r="M49" s="11">
        <f t="shared" si="38"/>
        <v>43.5</v>
      </c>
      <c r="N49" s="11">
        <f t="shared" si="38"/>
        <v>29.299999999999997</v>
      </c>
      <c r="O49" s="11">
        <f t="shared" si="38"/>
        <v>9.6</v>
      </c>
      <c r="P49" s="11">
        <f t="shared" si="38"/>
        <v>319.2</v>
      </c>
      <c r="Q49" s="11">
        <f t="shared" si="38"/>
        <v>15.2</v>
      </c>
      <c r="R49" s="11">
        <f t="shared" si="38"/>
        <v>0.1</v>
      </c>
      <c r="S49" s="11">
        <f t="shared" si="38"/>
        <v>15.8</v>
      </c>
      <c r="T49" s="11">
        <f t="shared" si="38"/>
        <v>68.099999999999994</v>
      </c>
      <c r="U49" s="11">
        <f t="shared" si="38"/>
        <v>6</v>
      </c>
      <c r="V49" s="11">
        <f t="shared" si="38"/>
        <v>85.8</v>
      </c>
      <c r="W49" s="11">
        <f t="shared" si="38"/>
        <v>25.5</v>
      </c>
      <c r="X49" s="11">
        <f t="shared" si="38"/>
        <v>190</v>
      </c>
      <c r="Y49" s="11">
        <f t="shared" si="38"/>
        <v>50</v>
      </c>
      <c r="Z49" s="11">
        <f t="shared" si="38"/>
        <v>77.3</v>
      </c>
      <c r="AA49" s="11">
        <f t="shared" si="38"/>
        <v>1.9</v>
      </c>
      <c r="AB49" s="11">
        <f t="shared" si="38"/>
        <v>3.5</v>
      </c>
      <c r="AC49" s="11">
        <f t="shared" si="38"/>
        <v>22</v>
      </c>
      <c r="AD49" s="11">
        <f t="shared" si="38"/>
        <v>22.2</v>
      </c>
      <c r="AE49" s="11">
        <f t="shared" si="38"/>
        <v>15.3</v>
      </c>
      <c r="AF49" s="11">
        <f t="shared" si="38"/>
        <v>122.3</v>
      </c>
      <c r="AG49" s="11">
        <f t="shared" si="38"/>
        <v>39</v>
      </c>
      <c r="AH49" s="11">
        <f t="shared" si="38"/>
        <v>1</v>
      </c>
      <c r="AI49" s="11">
        <f t="shared" si="38"/>
        <v>7.8</v>
      </c>
      <c r="AJ49" s="11">
        <f t="shared" si="38"/>
        <v>20</v>
      </c>
    </row>
    <row r="50" spans="1:36" x14ac:dyDescent="0.3">
      <c r="A50" s="5" t="s">
        <v>106</v>
      </c>
      <c r="B50" s="8"/>
      <c r="C50" s="8"/>
      <c r="D50" s="23">
        <f>D49/1000</f>
        <v>5.9499999999999997E-2</v>
      </c>
      <c r="E50" s="23">
        <f t="shared" ref="E50:AJ50" si="39">E49/1000</f>
        <v>0.26039999999999996</v>
      </c>
      <c r="F50" s="23">
        <f t="shared" si="39"/>
        <v>7.0499999999999993E-2</v>
      </c>
      <c r="G50" s="23">
        <f t="shared" si="39"/>
        <v>7.9000000000000008E-3</v>
      </c>
      <c r="H50" s="23">
        <f t="shared" si="39"/>
        <v>5.4699999999999999E-2</v>
      </c>
      <c r="I50" s="23">
        <f t="shared" si="39"/>
        <v>1.4762999999999999</v>
      </c>
      <c r="J50" s="23">
        <f t="shared" si="39"/>
        <v>4.0000000000000001E-3</v>
      </c>
      <c r="K50" s="23">
        <f t="shared" si="39"/>
        <v>4.8100000000000004E-2</v>
      </c>
      <c r="L50" s="23">
        <f t="shared" si="39"/>
        <v>2.4E-2</v>
      </c>
      <c r="M50" s="23">
        <f t="shared" si="39"/>
        <v>4.3499999999999997E-2</v>
      </c>
      <c r="N50" s="23">
        <f t="shared" si="39"/>
        <v>2.9299999999999996E-2</v>
      </c>
      <c r="O50" s="23">
        <f t="shared" si="39"/>
        <v>9.5999999999999992E-3</v>
      </c>
      <c r="P50" s="23">
        <f t="shared" si="39"/>
        <v>0.31919999999999998</v>
      </c>
      <c r="Q50" s="23">
        <f t="shared" si="39"/>
        <v>1.52E-2</v>
      </c>
      <c r="R50" s="23">
        <f t="shared" si="39"/>
        <v>1E-4</v>
      </c>
      <c r="S50" s="23">
        <f t="shared" si="39"/>
        <v>1.5800000000000002E-2</v>
      </c>
      <c r="T50" s="23">
        <f t="shared" si="39"/>
        <v>6.8099999999999994E-2</v>
      </c>
      <c r="U50" s="23">
        <f t="shared" si="39"/>
        <v>6.0000000000000001E-3</v>
      </c>
      <c r="V50" s="23">
        <f t="shared" si="39"/>
        <v>8.5800000000000001E-2</v>
      </c>
      <c r="W50" s="23">
        <f t="shared" si="39"/>
        <v>2.5499999999999998E-2</v>
      </c>
      <c r="X50" s="23">
        <f t="shared" si="39"/>
        <v>0.19</v>
      </c>
      <c r="Y50" s="23">
        <f t="shared" si="39"/>
        <v>0.05</v>
      </c>
      <c r="Z50" s="23">
        <f t="shared" si="39"/>
        <v>7.7299999999999994E-2</v>
      </c>
      <c r="AA50" s="23">
        <f t="shared" si="39"/>
        <v>1.9E-3</v>
      </c>
      <c r="AB50" s="23">
        <f t="shared" si="39"/>
        <v>3.5000000000000001E-3</v>
      </c>
      <c r="AC50" s="23">
        <f t="shared" si="39"/>
        <v>2.1999999999999999E-2</v>
      </c>
      <c r="AD50" s="23">
        <f t="shared" si="39"/>
        <v>2.2200000000000001E-2</v>
      </c>
      <c r="AE50" s="23">
        <f t="shared" si="39"/>
        <v>1.5300000000000001E-2</v>
      </c>
      <c r="AF50" s="23">
        <f t="shared" si="39"/>
        <v>0.12229999999999999</v>
      </c>
      <c r="AG50" s="23">
        <f t="shared" si="39"/>
        <v>3.9E-2</v>
      </c>
      <c r="AH50" s="23">
        <f t="shared" si="39"/>
        <v>1E-3</v>
      </c>
      <c r="AI50" s="23">
        <f t="shared" si="39"/>
        <v>7.7999999999999996E-3</v>
      </c>
      <c r="AJ50" s="23">
        <f t="shared" si="39"/>
        <v>0.02</v>
      </c>
    </row>
    <row r="51" spans="1:36" ht="57.6" x14ac:dyDescent="0.3">
      <c r="D51" s="3" t="s">
        <v>68</v>
      </c>
      <c r="E51" s="3" t="s">
        <v>4</v>
      </c>
      <c r="F51" s="3" t="s">
        <v>5</v>
      </c>
      <c r="G51" s="3" t="s">
        <v>6</v>
      </c>
      <c r="H51" s="3" t="s">
        <v>7</v>
      </c>
      <c r="I51" s="3" t="s">
        <v>8</v>
      </c>
      <c r="J51" s="3" t="s">
        <v>67</v>
      </c>
      <c r="K51" s="3" t="s">
        <v>31</v>
      </c>
      <c r="L51" s="3" t="s">
        <v>66</v>
      </c>
      <c r="M51" s="3" t="s">
        <v>14</v>
      </c>
      <c r="N51" s="3" t="s">
        <v>15</v>
      </c>
      <c r="O51" s="3" t="s">
        <v>57</v>
      </c>
      <c r="P51" s="3" t="s">
        <v>13</v>
      </c>
      <c r="Q51" s="3" t="s">
        <v>144</v>
      </c>
      <c r="R51" s="3" t="s">
        <v>21</v>
      </c>
      <c r="S51" s="3" t="s">
        <v>16</v>
      </c>
      <c r="T51" s="3" t="s">
        <v>18</v>
      </c>
      <c r="U51" s="3" t="s">
        <v>56</v>
      </c>
      <c r="V51" s="3" t="s">
        <v>65</v>
      </c>
      <c r="W51" s="3" t="s">
        <v>27</v>
      </c>
      <c r="X51" s="3" t="s">
        <v>100</v>
      </c>
      <c r="Y51" s="3" t="s">
        <v>111</v>
      </c>
      <c r="Z51" s="3" t="s">
        <v>102</v>
      </c>
      <c r="AA51" s="3" t="s">
        <v>26</v>
      </c>
      <c r="AB51" s="3" t="s">
        <v>64</v>
      </c>
      <c r="AC51" s="3" t="s">
        <v>63</v>
      </c>
      <c r="AD51" s="3" t="s">
        <v>212</v>
      </c>
      <c r="AE51" s="3" t="s">
        <v>213</v>
      </c>
      <c r="AF51" s="3" t="s">
        <v>44</v>
      </c>
      <c r="AG51" s="3" t="s">
        <v>59</v>
      </c>
      <c r="AH51" s="3" t="s">
        <v>9</v>
      </c>
      <c r="AI51" s="3" t="s">
        <v>10</v>
      </c>
      <c r="AJ51" s="3" t="s">
        <v>29</v>
      </c>
    </row>
    <row r="52" spans="1:36" x14ac:dyDescent="0.3">
      <c r="T52" s="25">
        <f>T50/0.04</f>
        <v>1.7024999999999999</v>
      </c>
    </row>
    <row r="53" spans="1:36" x14ac:dyDescent="0.3">
      <c r="A53" s="1" t="s">
        <v>107</v>
      </c>
      <c r="T53" s="25" t="s">
        <v>108</v>
      </c>
    </row>
  </sheetData>
  <mergeCells count="20">
    <mergeCell ref="A19:A20"/>
    <mergeCell ref="A21:A22"/>
    <mergeCell ref="A23:A24"/>
    <mergeCell ref="A25:A26"/>
    <mergeCell ref="A4:H4"/>
    <mergeCell ref="A8:A9"/>
    <mergeCell ref="A10:A11"/>
    <mergeCell ref="A12:A13"/>
    <mergeCell ref="A14:A15"/>
    <mergeCell ref="A17:A18"/>
    <mergeCell ref="A27:A28"/>
    <mergeCell ref="A30:A31"/>
    <mergeCell ref="A47:A48"/>
    <mergeCell ref="A34:A35"/>
    <mergeCell ref="A37:A38"/>
    <mergeCell ref="A39:A40"/>
    <mergeCell ref="A41:A42"/>
    <mergeCell ref="A43:A44"/>
    <mergeCell ref="A45:A46"/>
    <mergeCell ref="A32:A33"/>
  </mergeCells>
  <pageMargins left="0.25" right="0.25" top="0.75" bottom="0.75" header="0.3" footer="0.3"/>
  <pageSetup paperSize="9" scale="41" fitToHeight="0" orientation="landscape" r:id="rId1"/>
  <colBreaks count="1" manualBreakCount="1">
    <brk id="3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view="pageBreakPreview" zoomScale="60" zoomScaleNormal="100" workbookViewId="0">
      <pane ySplit="6" topLeftCell="A10" activePane="bottomLeft" state="frozen"/>
      <selection pane="bottomLeft" activeCell="Y1" sqref="Y1"/>
    </sheetView>
  </sheetViews>
  <sheetFormatPr defaultRowHeight="14.4" x14ac:dyDescent="0.3"/>
  <cols>
    <col min="1" max="1" width="30.6640625" style="1" customWidth="1"/>
    <col min="2" max="2" width="7.88671875" customWidth="1"/>
    <col min="9" max="9" width="9.88671875" customWidth="1"/>
  </cols>
  <sheetData>
    <row r="1" spans="1:32" x14ac:dyDescent="0.3">
      <c r="C1" s="2"/>
    </row>
    <row r="2" spans="1:32" ht="18" x14ac:dyDescent="0.35">
      <c r="P2" s="26" t="s">
        <v>110</v>
      </c>
    </row>
    <row r="4" spans="1:32" ht="18" x14ac:dyDescent="0.35">
      <c r="A4" s="29" t="s">
        <v>200</v>
      </c>
      <c r="B4" s="29"/>
      <c r="C4" s="29"/>
      <c r="D4" s="29"/>
      <c r="E4" s="29"/>
      <c r="F4" s="29"/>
      <c r="G4" s="29"/>
      <c r="H4" s="29"/>
      <c r="AB4" s="26" t="s">
        <v>109</v>
      </c>
    </row>
    <row r="5" spans="1:32" s="3" customFormat="1" ht="57.6" x14ac:dyDescent="0.3">
      <c r="A5" s="3" t="s">
        <v>0</v>
      </c>
      <c r="B5" s="3" t="s">
        <v>1</v>
      </c>
      <c r="C5" s="3" t="s">
        <v>98</v>
      </c>
      <c r="D5" s="3" t="s">
        <v>39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49</v>
      </c>
      <c r="K5" s="3" t="s">
        <v>47</v>
      </c>
      <c r="L5" s="3" t="s">
        <v>13</v>
      </c>
      <c r="M5" s="3" t="s">
        <v>15</v>
      </c>
      <c r="N5" s="3" t="s">
        <v>14</v>
      </c>
      <c r="O5" s="3" t="s">
        <v>16</v>
      </c>
      <c r="P5" s="3" t="s">
        <v>37</v>
      </c>
      <c r="Q5" s="3" t="s">
        <v>100</v>
      </c>
      <c r="R5" s="3" t="s">
        <v>44</v>
      </c>
      <c r="S5" s="3" t="s">
        <v>56</v>
      </c>
      <c r="T5" s="3" t="s">
        <v>66</v>
      </c>
      <c r="U5" s="3" t="s">
        <v>135</v>
      </c>
      <c r="V5" s="3" t="s">
        <v>21</v>
      </c>
      <c r="W5" s="3" t="s">
        <v>102</v>
      </c>
      <c r="X5" s="3" t="s">
        <v>43</v>
      </c>
      <c r="Y5" s="3" t="s">
        <v>111</v>
      </c>
      <c r="Z5" s="3" t="s">
        <v>22</v>
      </c>
      <c r="AA5" s="3" t="s">
        <v>69</v>
      </c>
      <c r="AB5" s="3" t="s">
        <v>29</v>
      </c>
      <c r="AC5" s="3" t="s">
        <v>62</v>
      </c>
      <c r="AD5" s="3" t="s">
        <v>103</v>
      </c>
      <c r="AE5" s="3" t="s">
        <v>9</v>
      </c>
      <c r="AF5" s="3" t="s">
        <v>104</v>
      </c>
    </row>
    <row r="6" spans="1:32" s="21" customFormat="1" x14ac:dyDescent="0.3">
      <c r="A6" s="22" t="s">
        <v>105</v>
      </c>
      <c r="B6" s="20"/>
      <c r="C6" s="20">
        <v>1</v>
      </c>
      <c r="D6" s="20">
        <f>C6</f>
        <v>1</v>
      </c>
      <c r="E6" s="20">
        <f t="shared" ref="E6:K6" si="0">D6</f>
        <v>1</v>
      </c>
      <c r="F6" s="20">
        <f t="shared" si="0"/>
        <v>1</v>
      </c>
      <c r="G6" s="20">
        <f t="shared" si="0"/>
        <v>1</v>
      </c>
      <c r="H6" s="20">
        <f t="shared" si="0"/>
        <v>1</v>
      </c>
      <c r="I6" s="20">
        <f t="shared" si="0"/>
        <v>1</v>
      </c>
      <c r="J6" s="20">
        <f t="shared" si="0"/>
        <v>1</v>
      </c>
      <c r="K6" s="20">
        <f t="shared" si="0"/>
        <v>1</v>
      </c>
      <c r="L6" s="20">
        <f t="shared" ref="L6" si="1">K6</f>
        <v>1</v>
      </c>
      <c r="M6" s="20">
        <f t="shared" ref="M6" si="2">L6</f>
        <v>1</v>
      </c>
      <c r="N6" s="20">
        <f t="shared" ref="N6" si="3">M6</f>
        <v>1</v>
      </c>
      <c r="O6" s="20">
        <f t="shared" ref="O6" si="4">N6</f>
        <v>1</v>
      </c>
      <c r="P6" s="20">
        <f t="shared" ref="P6" si="5">O6</f>
        <v>1</v>
      </c>
      <c r="Q6" s="20">
        <f t="shared" ref="Q6" si="6">P6</f>
        <v>1</v>
      </c>
      <c r="R6" s="20">
        <f t="shared" ref="R6" si="7">Q6</f>
        <v>1</v>
      </c>
      <c r="S6" s="20">
        <f t="shared" ref="S6" si="8">R6</f>
        <v>1</v>
      </c>
      <c r="T6" s="20">
        <f t="shared" ref="T6" si="9">S6</f>
        <v>1</v>
      </c>
      <c r="U6" s="20">
        <f t="shared" ref="U6" si="10">T6</f>
        <v>1</v>
      </c>
      <c r="V6" s="20">
        <f t="shared" ref="V6" si="11">U6</f>
        <v>1</v>
      </c>
      <c r="W6" s="20">
        <f t="shared" ref="W6" si="12">V6</f>
        <v>1</v>
      </c>
      <c r="X6" s="20">
        <f t="shared" ref="X6" si="13">W6</f>
        <v>1</v>
      </c>
      <c r="Y6" s="20">
        <f t="shared" ref="Y6" si="14">X6</f>
        <v>1</v>
      </c>
      <c r="Z6" s="20">
        <f t="shared" ref="Z6" si="15">Y6</f>
        <v>1</v>
      </c>
      <c r="AA6" s="20">
        <f t="shared" ref="AA6" si="16">Z6</f>
        <v>1</v>
      </c>
      <c r="AB6" s="20">
        <f t="shared" ref="AB6" si="17">AA6</f>
        <v>1</v>
      </c>
      <c r="AC6" s="20">
        <f t="shared" ref="AC6" si="18">AB6</f>
        <v>1</v>
      </c>
      <c r="AD6" s="20">
        <f t="shared" ref="AD6" si="19">AC6</f>
        <v>1</v>
      </c>
      <c r="AE6" s="20">
        <f t="shared" ref="AE6" si="20">AD6</f>
        <v>1</v>
      </c>
      <c r="AF6" s="20">
        <f t="shared" ref="AF6" si="21">AE6</f>
        <v>1</v>
      </c>
    </row>
    <row r="7" spans="1:32" s="18" customFormat="1" x14ac:dyDescent="0.3">
      <c r="A7" s="15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x14ac:dyDescent="0.3">
      <c r="A8" s="30" t="s">
        <v>151</v>
      </c>
      <c r="B8" s="6">
        <v>250</v>
      </c>
      <c r="C8" s="6">
        <v>1</v>
      </c>
      <c r="D8" s="9">
        <v>52.9</v>
      </c>
      <c r="E8" s="9">
        <v>123.8</v>
      </c>
      <c r="F8" s="9">
        <v>6</v>
      </c>
      <c r="G8" s="9">
        <v>2.4</v>
      </c>
      <c r="H8" s="9">
        <v>11.9</v>
      </c>
      <c r="I8" s="9">
        <v>71.400000000000006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4" customFormat="1" x14ac:dyDescent="0.3">
      <c r="A9" s="30"/>
      <c r="B9" s="7"/>
      <c r="C9" s="7">
        <f>C6</f>
        <v>1</v>
      </c>
      <c r="D9" s="10">
        <f>D8*D6</f>
        <v>52.9</v>
      </c>
      <c r="E9" s="10">
        <f t="shared" ref="E9:I9" si="22">E8*E6</f>
        <v>123.8</v>
      </c>
      <c r="F9" s="10">
        <f t="shared" si="22"/>
        <v>6</v>
      </c>
      <c r="G9" s="10">
        <f t="shared" si="22"/>
        <v>2.4</v>
      </c>
      <c r="H9" s="10">
        <f t="shared" si="22"/>
        <v>11.9</v>
      </c>
      <c r="I9" s="10">
        <f t="shared" si="22"/>
        <v>71.400000000000006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x14ac:dyDescent="0.3">
      <c r="A10" s="30" t="s">
        <v>113</v>
      </c>
      <c r="B10" s="6">
        <v>200</v>
      </c>
      <c r="C10" s="6">
        <v>1</v>
      </c>
      <c r="D10" s="9"/>
      <c r="E10" s="9">
        <v>100</v>
      </c>
      <c r="F10" s="9">
        <v>10</v>
      </c>
      <c r="G10" s="9"/>
      <c r="H10" s="9"/>
      <c r="I10" s="9">
        <v>122</v>
      </c>
      <c r="J10" s="9">
        <v>4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4" customFormat="1" x14ac:dyDescent="0.3">
      <c r="A11" s="30"/>
      <c r="B11" s="7"/>
      <c r="C11" s="7">
        <f>C6</f>
        <v>1</v>
      </c>
      <c r="D11" s="10"/>
      <c r="E11" s="10">
        <f>E10*E6</f>
        <v>100</v>
      </c>
      <c r="F11" s="10">
        <f t="shared" ref="F11:J11" si="23">F10*F6</f>
        <v>10</v>
      </c>
      <c r="G11" s="10"/>
      <c r="H11" s="10"/>
      <c r="I11" s="10">
        <f t="shared" si="23"/>
        <v>122</v>
      </c>
      <c r="J11" s="10">
        <f t="shared" si="23"/>
        <v>4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x14ac:dyDescent="0.3">
      <c r="A12" s="30" t="s">
        <v>36</v>
      </c>
      <c r="B12" s="6">
        <v>10</v>
      </c>
      <c r="C12" s="6">
        <v>1</v>
      </c>
      <c r="D12" s="9"/>
      <c r="E12" s="9"/>
      <c r="F12" s="9"/>
      <c r="G12" s="9"/>
      <c r="H12" s="9"/>
      <c r="I12" s="9"/>
      <c r="J12" s="9"/>
      <c r="K12" s="9">
        <v>10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4" customFormat="1" x14ac:dyDescent="0.3">
      <c r="A13" s="30"/>
      <c r="B13" s="7"/>
      <c r="C13" s="7">
        <f>C6</f>
        <v>1</v>
      </c>
      <c r="D13" s="10"/>
      <c r="E13" s="10"/>
      <c r="F13" s="10"/>
      <c r="G13" s="10"/>
      <c r="H13" s="10"/>
      <c r="I13" s="10"/>
      <c r="J13" s="10"/>
      <c r="K13" s="10">
        <f>K12*K6</f>
        <v>10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x14ac:dyDescent="0.3">
      <c r="A14" s="30" t="s">
        <v>23</v>
      </c>
      <c r="B14" s="6">
        <v>90</v>
      </c>
      <c r="C14" s="6">
        <v>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>
        <v>90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s="4" customFormat="1" x14ac:dyDescent="0.3">
      <c r="A15" s="30"/>
      <c r="B15" s="7"/>
      <c r="C15" s="7">
        <f>C6</f>
        <v>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 t="shared" ref="Q15" si="24">Q14*Q6</f>
        <v>90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s="18" customFormat="1" x14ac:dyDescent="0.3">
      <c r="A16" s="15" t="s">
        <v>12</v>
      </c>
      <c r="B16" s="16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x14ac:dyDescent="0.3">
      <c r="A17" s="30" t="s">
        <v>149</v>
      </c>
      <c r="B17" s="6">
        <v>250</v>
      </c>
      <c r="C17" s="6">
        <v>1</v>
      </c>
      <c r="D17" s="9"/>
      <c r="E17" s="9"/>
      <c r="F17" s="9"/>
      <c r="G17" s="9"/>
      <c r="H17" s="9"/>
      <c r="I17" s="9">
        <v>175</v>
      </c>
      <c r="J17" s="9"/>
      <c r="K17" s="9"/>
      <c r="L17" s="9">
        <v>106.6</v>
      </c>
      <c r="M17" s="9">
        <v>11.9</v>
      </c>
      <c r="N17" s="9">
        <v>16.7</v>
      </c>
      <c r="O17" s="9">
        <v>2.5</v>
      </c>
      <c r="P17" s="9">
        <v>10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s="4" customFormat="1" x14ac:dyDescent="0.3">
      <c r="A18" s="30"/>
      <c r="B18" s="7"/>
      <c r="C18" s="7">
        <f>C6</f>
        <v>1</v>
      </c>
      <c r="D18" s="10"/>
      <c r="E18" s="10"/>
      <c r="F18" s="10"/>
      <c r="G18" s="10"/>
      <c r="H18" s="10"/>
      <c r="I18" s="10">
        <f>I17*I6</f>
        <v>175</v>
      </c>
      <c r="J18" s="10"/>
      <c r="K18" s="10"/>
      <c r="L18" s="10">
        <f>L17*L6</f>
        <v>106.6</v>
      </c>
      <c r="M18" s="10">
        <f t="shared" ref="M18:P18" si="25">M17*M6</f>
        <v>11.9</v>
      </c>
      <c r="N18" s="10">
        <f t="shared" si="25"/>
        <v>16.7</v>
      </c>
      <c r="O18" s="10">
        <f t="shared" si="25"/>
        <v>2.5</v>
      </c>
      <c r="P18" s="10">
        <f t="shared" si="25"/>
        <v>10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x14ac:dyDescent="0.3">
      <c r="A19" s="30" t="s">
        <v>148</v>
      </c>
      <c r="B19" s="6">
        <v>100</v>
      </c>
      <c r="C19" s="6">
        <v>1</v>
      </c>
      <c r="D19" s="9"/>
      <c r="E19" s="9">
        <v>27.4</v>
      </c>
      <c r="F19" s="9"/>
      <c r="G19" s="9"/>
      <c r="H19" s="9">
        <v>9.3666666666666671</v>
      </c>
      <c r="I19" s="9"/>
      <c r="J19" s="9"/>
      <c r="K19" s="9"/>
      <c r="L19" s="9"/>
      <c r="M19" s="9"/>
      <c r="N19" s="9"/>
      <c r="O19" s="9"/>
      <c r="P19" s="9"/>
      <c r="Q19" s="9">
        <v>18</v>
      </c>
      <c r="R19" s="9">
        <v>113.9</v>
      </c>
      <c r="S19" s="9">
        <v>10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s="4" customFormat="1" x14ac:dyDescent="0.3">
      <c r="A20" s="30"/>
      <c r="B20" s="7"/>
      <c r="C20" s="7">
        <f>C6</f>
        <v>1</v>
      </c>
      <c r="D20" s="10"/>
      <c r="E20" s="10">
        <f>E19*E6</f>
        <v>27.4</v>
      </c>
      <c r="F20" s="10"/>
      <c r="G20" s="10"/>
      <c r="H20" s="10">
        <f>H19*H6</f>
        <v>9.3666666666666671</v>
      </c>
      <c r="I20" s="10"/>
      <c r="J20" s="10"/>
      <c r="K20" s="10"/>
      <c r="L20" s="10"/>
      <c r="M20" s="10"/>
      <c r="N20" s="10"/>
      <c r="O20" s="10"/>
      <c r="P20" s="10"/>
      <c r="Q20" s="10">
        <f>Q19*Q6</f>
        <v>18</v>
      </c>
      <c r="R20" s="10">
        <f t="shared" ref="R20:S20" si="26">R19*R6</f>
        <v>113.9</v>
      </c>
      <c r="S20" s="10">
        <f t="shared" si="26"/>
        <v>10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x14ac:dyDescent="0.3">
      <c r="A21" s="30" t="s">
        <v>147</v>
      </c>
      <c r="B21" s="6">
        <v>180</v>
      </c>
      <c r="C21" s="6">
        <v>1</v>
      </c>
      <c r="D21" s="9"/>
      <c r="E21" s="9"/>
      <c r="F21" s="9">
        <v>5.4</v>
      </c>
      <c r="G21" s="9"/>
      <c r="H21" s="9">
        <v>10.8</v>
      </c>
      <c r="I21" s="9"/>
      <c r="J21" s="9"/>
      <c r="K21" s="9"/>
      <c r="L21" s="9"/>
      <c r="M21" s="9">
        <v>17.100000000000001</v>
      </c>
      <c r="N21" s="9">
        <v>9</v>
      </c>
      <c r="O21" s="9"/>
      <c r="P21" s="9"/>
      <c r="Q21" s="9"/>
      <c r="R21" s="9"/>
      <c r="S21" s="9"/>
      <c r="T21" s="9">
        <v>225</v>
      </c>
      <c r="U21" s="9">
        <v>18</v>
      </c>
      <c r="V21" s="9">
        <v>5.4</v>
      </c>
      <c r="W21" s="9">
        <v>2.2000000000000002</v>
      </c>
      <c r="X21" s="9"/>
      <c r="Y21" s="9"/>
      <c r="Z21" s="9"/>
      <c r="AA21" s="9"/>
      <c r="AB21" s="9"/>
      <c r="AC21" s="9"/>
      <c r="AD21" s="9"/>
      <c r="AE21" s="9"/>
      <c r="AF21" s="9"/>
    </row>
    <row r="22" spans="1:32" s="4" customFormat="1" x14ac:dyDescent="0.3">
      <c r="A22" s="30"/>
      <c r="B22" s="7"/>
      <c r="C22" s="7">
        <f>C6</f>
        <v>1</v>
      </c>
      <c r="D22" s="10"/>
      <c r="E22" s="10"/>
      <c r="F22" s="10">
        <f>F21*F6</f>
        <v>5.4</v>
      </c>
      <c r="G22" s="10"/>
      <c r="H22" s="10">
        <f>H21*H6</f>
        <v>10.8</v>
      </c>
      <c r="I22" s="10"/>
      <c r="J22" s="10"/>
      <c r="K22" s="10"/>
      <c r="L22" s="10"/>
      <c r="M22" s="10">
        <f>M21*M6</f>
        <v>17.100000000000001</v>
      </c>
      <c r="N22" s="10">
        <f>N21*N6</f>
        <v>9</v>
      </c>
      <c r="O22" s="10"/>
      <c r="P22" s="10"/>
      <c r="Q22" s="10"/>
      <c r="R22" s="10"/>
      <c r="S22" s="10"/>
      <c r="T22" s="10">
        <f>T21*T6</f>
        <v>225</v>
      </c>
      <c r="U22" s="10">
        <f t="shared" ref="U22:W22" si="27">U21*U6</f>
        <v>18</v>
      </c>
      <c r="V22" s="10">
        <f t="shared" si="27"/>
        <v>5.4</v>
      </c>
      <c r="W22" s="10">
        <f t="shared" si="27"/>
        <v>2.2000000000000002</v>
      </c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x14ac:dyDescent="0.3">
      <c r="A23" s="30" t="s">
        <v>146</v>
      </c>
      <c r="B23" s="6">
        <v>200</v>
      </c>
      <c r="C23" s="6">
        <v>1</v>
      </c>
      <c r="D23" s="9"/>
      <c r="E23" s="9"/>
      <c r="F23" s="9">
        <v>10</v>
      </c>
      <c r="G23" s="9"/>
      <c r="H23" s="9"/>
      <c r="I23" s="9">
        <v>192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>
        <v>25</v>
      </c>
      <c r="Y23" s="9"/>
      <c r="Z23" s="9"/>
      <c r="AA23" s="9"/>
      <c r="AB23" s="9"/>
      <c r="AC23" s="9"/>
      <c r="AD23" s="9"/>
      <c r="AE23" s="9"/>
      <c r="AF23" s="9"/>
    </row>
    <row r="24" spans="1:32" s="4" customFormat="1" x14ac:dyDescent="0.3">
      <c r="A24" s="30"/>
      <c r="B24" s="7"/>
      <c r="C24" s="7">
        <f>C6</f>
        <v>1</v>
      </c>
      <c r="D24" s="10"/>
      <c r="E24" s="10"/>
      <c r="F24" s="10">
        <f>F23*F6</f>
        <v>10</v>
      </c>
      <c r="G24" s="10"/>
      <c r="H24" s="10"/>
      <c r="I24" s="10">
        <f>I23*I6</f>
        <v>192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>
        <f>X23*X6</f>
        <v>25</v>
      </c>
      <c r="Y24" s="10"/>
      <c r="Z24" s="10"/>
      <c r="AA24" s="10"/>
      <c r="AB24" s="10"/>
      <c r="AC24" s="10"/>
      <c r="AD24" s="10"/>
      <c r="AE24" s="10"/>
      <c r="AF24" s="10"/>
    </row>
    <row r="25" spans="1:32" x14ac:dyDescent="0.3">
      <c r="A25" s="30" t="s">
        <v>23</v>
      </c>
      <c r="B25" s="6">
        <v>50</v>
      </c>
      <c r="C25" s="6">
        <v>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>
        <v>50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s="4" customFormat="1" x14ac:dyDescent="0.3">
      <c r="A26" s="30"/>
      <c r="B26" s="7"/>
      <c r="C26" s="7">
        <f>C6</f>
        <v>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Q25*Q6</f>
        <v>50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x14ac:dyDescent="0.3">
      <c r="A27" s="30" t="s">
        <v>24</v>
      </c>
      <c r="B27" s="6">
        <v>50</v>
      </c>
      <c r="C27" s="6">
        <v>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>
        <v>50</v>
      </c>
      <c r="Z27" s="9"/>
      <c r="AA27" s="9"/>
      <c r="AB27" s="9"/>
      <c r="AC27" s="9"/>
      <c r="AD27" s="9"/>
      <c r="AE27" s="9"/>
      <c r="AF27" s="9"/>
    </row>
    <row r="28" spans="1:32" s="4" customFormat="1" x14ac:dyDescent="0.3">
      <c r="A28" s="30"/>
      <c r="B28" s="7"/>
      <c r="C28" s="7">
        <f>C6</f>
        <v>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>
        <f>Y27*Y6</f>
        <v>50</v>
      </c>
      <c r="Z28" s="10"/>
      <c r="AA28" s="10"/>
      <c r="AB28" s="10"/>
      <c r="AC28" s="10"/>
      <c r="AD28" s="10"/>
      <c r="AE28" s="10"/>
      <c r="AF28" s="10"/>
    </row>
    <row r="29" spans="1:32" s="18" customFormat="1" x14ac:dyDescent="0.3">
      <c r="A29" s="15" t="s">
        <v>25</v>
      </c>
      <c r="B29" s="16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x14ac:dyDescent="0.3">
      <c r="A30" s="30" t="s">
        <v>22</v>
      </c>
      <c r="B30" s="6">
        <v>100</v>
      </c>
      <c r="C30" s="6">
        <v>1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>
        <v>100</v>
      </c>
      <c r="AA30" s="9"/>
      <c r="AB30" s="9"/>
      <c r="AC30" s="9"/>
      <c r="AD30" s="9"/>
      <c r="AE30" s="9"/>
      <c r="AF30" s="9"/>
    </row>
    <row r="31" spans="1:32" s="4" customFormat="1" x14ac:dyDescent="0.3">
      <c r="A31" s="30"/>
      <c r="B31" s="7"/>
      <c r="C31" s="7">
        <f>C6</f>
        <v>1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>
        <f>Z30*Z6</f>
        <v>100</v>
      </c>
      <c r="AA31" s="10"/>
      <c r="AB31" s="10"/>
      <c r="AC31" s="10"/>
      <c r="AD31" s="10"/>
      <c r="AE31" s="10"/>
      <c r="AF31" s="10"/>
    </row>
    <row r="32" spans="1:32" x14ac:dyDescent="0.3">
      <c r="A32" s="30" t="s">
        <v>69</v>
      </c>
      <c r="B32" s="6">
        <v>50</v>
      </c>
      <c r="C32" s="6">
        <v>1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>
        <v>50</v>
      </c>
      <c r="AB32" s="9"/>
      <c r="AC32" s="9"/>
      <c r="AD32" s="9"/>
      <c r="AE32" s="9"/>
      <c r="AF32" s="9"/>
    </row>
    <row r="33" spans="1:32" s="4" customFormat="1" x14ac:dyDescent="0.3">
      <c r="A33" s="30"/>
      <c r="B33" s="7"/>
      <c r="C33" s="7">
        <f>C6</f>
        <v>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>
        <f>AA32*AA6</f>
        <v>50</v>
      </c>
      <c r="AB33" s="10"/>
      <c r="AC33" s="10"/>
      <c r="AD33" s="10"/>
      <c r="AE33" s="10"/>
      <c r="AF33" s="10"/>
    </row>
    <row r="34" spans="1:32" x14ac:dyDescent="0.3">
      <c r="A34" s="30" t="s">
        <v>28</v>
      </c>
      <c r="B34" s="6">
        <v>200</v>
      </c>
      <c r="C34" s="6">
        <v>1</v>
      </c>
      <c r="D34" s="9"/>
      <c r="E34" s="9"/>
      <c r="F34" s="9">
        <v>10</v>
      </c>
      <c r="G34" s="9"/>
      <c r="H34" s="9"/>
      <c r="I34" s="9">
        <v>200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>
        <v>20</v>
      </c>
      <c r="AC34" s="9"/>
      <c r="AD34" s="9"/>
      <c r="AE34" s="9"/>
      <c r="AF34" s="9"/>
    </row>
    <row r="35" spans="1:32" s="4" customFormat="1" x14ac:dyDescent="0.3">
      <c r="A35" s="30"/>
      <c r="B35" s="7"/>
      <c r="C35" s="7">
        <f>C6</f>
        <v>1</v>
      </c>
      <c r="D35" s="10"/>
      <c r="E35" s="10"/>
      <c r="F35" s="10">
        <f>F34*F6</f>
        <v>10</v>
      </c>
      <c r="G35" s="10"/>
      <c r="H35" s="10"/>
      <c r="I35" s="10">
        <f>I34*I6</f>
        <v>200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>
        <f>AB34*AB6</f>
        <v>20</v>
      </c>
      <c r="AC35" s="10"/>
      <c r="AD35" s="10"/>
      <c r="AE35" s="10"/>
      <c r="AF35" s="10"/>
    </row>
    <row r="36" spans="1:32" s="18" customFormat="1" x14ac:dyDescent="0.3">
      <c r="A36" s="15" t="s">
        <v>30</v>
      </c>
      <c r="B36" s="16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2" x14ac:dyDescent="0.3">
      <c r="A37" s="30" t="s">
        <v>60</v>
      </c>
      <c r="B37" s="6">
        <v>100</v>
      </c>
      <c r="C37" s="6">
        <v>1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27">
        <v>100</v>
      </c>
      <c r="AD37" s="9"/>
      <c r="AE37" s="9"/>
      <c r="AF37" s="9"/>
    </row>
    <row r="38" spans="1:32" s="4" customFormat="1" x14ac:dyDescent="0.3">
      <c r="A38" s="30"/>
      <c r="B38" s="7"/>
      <c r="C38" s="7">
        <f>C6</f>
        <v>1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>
        <f>AC37*AC6</f>
        <v>100</v>
      </c>
      <c r="AD38" s="10"/>
      <c r="AE38" s="10"/>
      <c r="AF38" s="10"/>
    </row>
    <row r="39" spans="1:32" x14ac:dyDescent="0.3">
      <c r="A39" s="30" t="s">
        <v>90</v>
      </c>
      <c r="B39" s="6">
        <v>100</v>
      </c>
      <c r="C39" s="6">
        <v>1</v>
      </c>
      <c r="D39" s="9"/>
      <c r="E39" s="9"/>
      <c r="F39" s="9"/>
      <c r="G39" s="9"/>
      <c r="H39" s="9">
        <v>5.9</v>
      </c>
      <c r="I39" s="9">
        <v>23.5</v>
      </c>
      <c r="J39" s="9"/>
      <c r="K39" s="9"/>
      <c r="L39" s="9"/>
      <c r="M39" s="9">
        <v>5.6</v>
      </c>
      <c r="N39" s="9">
        <v>50.2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>
        <v>94.1</v>
      </c>
      <c r="AE39" s="9"/>
      <c r="AF39" s="9"/>
    </row>
    <row r="40" spans="1:32" s="4" customFormat="1" x14ac:dyDescent="0.3">
      <c r="A40" s="30"/>
      <c r="B40" s="7"/>
      <c r="C40" s="7">
        <f>C6</f>
        <v>1</v>
      </c>
      <c r="D40" s="10"/>
      <c r="E40" s="10"/>
      <c r="F40" s="10"/>
      <c r="G40" s="10"/>
      <c r="H40" s="10">
        <f>H39*H6</f>
        <v>5.9</v>
      </c>
      <c r="I40" s="10">
        <f>I39*I6</f>
        <v>23.5</v>
      </c>
      <c r="J40" s="10"/>
      <c r="K40" s="10"/>
      <c r="L40" s="10"/>
      <c r="M40" s="10">
        <f>M39*M6</f>
        <v>5.6</v>
      </c>
      <c r="N40" s="10">
        <f>N39*N6</f>
        <v>50.2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>
        <f>AD39*AD6</f>
        <v>94.1</v>
      </c>
      <c r="AE40" s="10"/>
      <c r="AF40" s="10"/>
    </row>
    <row r="41" spans="1:32" x14ac:dyDescent="0.3">
      <c r="A41" s="30" t="s">
        <v>145</v>
      </c>
      <c r="B41" s="6">
        <v>180</v>
      </c>
      <c r="C41" s="6">
        <v>1</v>
      </c>
      <c r="D41" s="9"/>
      <c r="E41" s="9"/>
      <c r="F41" s="9"/>
      <c r="G41" s="9">
        <v>1.3</v>
      </c>
      <c r="H41" s="9">
        <v>5.8</v>
      </c>
      <c r="I41" s="9">
        <v>127.7</v>
      </c>
      <c r="J41" s="9"/>
      <c r="K41" s="9"/>
      <c r="L41" s="9">
        <v>243.1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s="14" customFormat="1" x14ac:dyDescent="0.3">
      <c r="A42" s="30"/>
      <c r="B42" s="12"/>
      <c r="C42" s="12">
        <f>C6</f>
        <v>1</v>
      </c>
      <c r="D42" s="13"/>
      <c r="E42" s="13"/>
      <c r="F42" s="13"/>
      <c r="G42" s="13">
        <f>G41*G6</f>
        <v>1.3</v>
      </c>
      <c r="H42" s="13">
        <f t="shared" ref="H42:I42" si="28">H41*H6</f>
        <v>5.8</v>
      </c>
      <c r="I42" s="13">
        <f t="shared" si="28"/>
        <v>127.7</v>
      </c>
      <c r="J42" s="13"/>
      <c r="K42" s="13"/>
      <c r="L42" s="13">
        <f>L41*L6</f>
        <v>243.1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x14ac:dyDescent="0.3">
      <c r="A43" s="30" t="s">
        <v>88</v>
      </c>
      <c r="B43" s="6">
        <v>200</v>
      </c>
      <c r="C43" s="6">
        <v>1</v>
      </c>
      <c r="D43" s="9"/>
      <c r="E43" s="9"/>
      <c r="F43" s="9">
        <v>10</v>
      </c>
      <c r="G43" s="9"/>
      <c r="H43" s="9"/>
      <c r="I43" s="9">
        <v>204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>
        <v>1</v>
      </c>
      <c r="AF43" s="9"/>
    </row>
    <row r="44" spans="1:32" s="4" customFormat="1" x14ac:dyDescent="0.3">
      <c r="A44" s="30"/>
      <c r="B44" s="7"/>
      <c r="C44" s="7">
        <f>C6</f>
        <v>1</v>
      </c>
      <c r="D44" s="10"/>
      <c r="E44" s="10"/>
      <c r="F44" s="10">
        <f>F43*F6</f>
        <v>10</v>
      </c>
      <c r="G44" s="10"/>
      <c r="H44" s="10"/>
      <c r="I44" s="10">
        <f>I43*I6</f>
        <v>204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>
        <f>AE43*AE6</f>
        <v>1</v>
      </c>
      <c r="AF44" s="10"/>
    </row>
    <row r="45" spans="1:32" x14ac:dyDescent="0.3">
      <c r="A45" s="30" t="s">
        <v>24</v>
      </c>
      <c r="B45" s="6">
        <v>50</v>
      </c>
      <c r="C45" s="6">
        <v>1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>
        <v>50</v>
      </c>
      <c r="Z45" s="9"/>
      <c r="AA45" s="9"/>
      <c r="AB45" s="9"/>
      <c r="AC45" s="9"/>
      <c r="AD45" s="9"/>
      <c r="AE45" s="9"/>
      <c r="AF45" s="9"/>
    </row>
    <row r="46" spans="1:32" s="14" customFormat="1" x14ac:dyDescent="0.3">
      <c r="A46" s="30"/>
      <c r="B46" s="7"/>
      <c r="C46" s="12">
        <f>C6</f>
        <v>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>
        <f>Y45*Y6</f>
        <v>50</v>
      </c>
      <c r="Z46" s="13"/>
      <c r="AA46" s="13"/>
      <c r="AB46" s="13"/>
      <c r="AC46" s="13"/>
      <c r="AD46" s="13"/>
      <c r="AE46" s="13"/>
      <c r="AF46" s="13"/>
    </row>
    <row r="47" spans="1:32" x14ac:dyDescent="0.3">
      <c r="A47" s="30" t="s">
        <v>87</v>
      </c>
      <c r="B47" s="6">
        <v>180</v>
      </c>
      <c r="C47" s="6">
        <v>1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>
        <v>180</v>
      </c>
    </row>
    <row r="48" spans="1:32" s="4" customFormat="1" x14ac:dyDescent="0.3">
      <c r="A48" s="30"/>
      <c r="B48" s="7"/>
      <c r="C48" s="7">
        <f>C6</f>
        <v>1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>
        <f>AF47*AF6</f>
        <v>180</v>
      </c>
    </row>
    <row r="49" spans="1:32" x14ac:dyDescent="0.3">
      <c r="A49" s="5" t="s">
        <v>33</v>
      </c>
      <c r="B49" s="6"/>
      <c r="C49" s="6"/>
      <c r="D49" s="11">
        <f>D9+D11+D13+D15+D18+D20+D22+D24+D26+D28+D31+D33+D35+D38+D40+D42+D44+D46+D48</f>
        <v>52.9</v>
      </c>
      <c r="E49" s="11">
        <f t="shared" ref="E49:AF49" si="29">E9+E11+E13+E15+E18+E20+E22+E24+E26+E28+E31+E33+E35+E38+E40+E42+E44+E46+E48</f>
        <v>251.20000000000002</v>
      </c>
      <c r="F49" s="11">
        <f t="shared" si="29"/>
        <v>51.4</v>
      </c>
      <c r="G49" s="11">
        <f t="shared" si="29"/>
        <v>3.7</v>
      </c>
      <c r="H49" s="11">
        <f t="shared" si="29"/>
        <v>43.766666666666659</v>
      </c>
      <c r="I49" s="11">
        <f t="shared" si="29"/>
        <v>1115.5999999999999</v>
      </c>
      <c r="J49" s="11">
        <f t="shared" si="29"/>
        <v>4</v>
      </c>
      <c r="K49" s="11">
        <f t="shared" si="29"/>
        <v>10</v>
      </c>
      <c r="L49" s="11">
        <f t="shared" si="29"/>
        <v>349.7</v>
      </c>
      <c r="M49" s="11">
        <f t="shared" si="29"/>
        <v>34.6</v>
      </c>
      <c r="N49" s="11">
        <f t="shared" si="29"/>
        <v>75.900000000000006</v>
      </c>
      <c r="O49" s="11">
        <f t="shared" si="29"/>
        <v>2.5</v>
      </c>
      <c r="P49" s="11">
        <f t="shared" si="29"/>
        <v>10</v>
      </c>
      <c r="Q49" s="11">
        <f t="shared" si="29"/>
        <v>158</v>
      </c>
      <c r="R49" s="11">
        <f t="shared" si="29"/>
        <v>113.9</v>
      </c>
      <c r="S49" s="11">
        <f t="shared" si="29"/>
        <v>10</v>
      </c>
      <c r="T49" s="11">
        <f t="shared" si="29"/>
        <v>225</v>
      </c>
      <c r="U49" s="11">
        <f t="shared" si="29"/>
        <v>18</v>
      </c>
      <c r="V49" s="11">
        <f t="shared" si="29"/>
        <v>5.4</v>
      </c>
      <c r="W49" s="11">
        <f t="shared" si="29"/>
        <v>2.2000000000000002</v>
      </c>
      <c r="X49" s="11">
        <f t="shared" si="29"/>
        <v>25</v>
      </c>
      <c r="Y49" s="11">
        <f t="shared" si="29"/>
        <v>100</v>
      </c>
      <c r="Z49" s="11">
        <f t="shared" si="29"/>
        <v>100</v>
      </c>
      <c r="AA49" s="11">
        <f t="shared" si="29"/>
        <v>50</v>
      </c>
      <c r="AB49" s="11">
        <f t="shared" si="29"/>
        <v>20</v>
      </c>
      <c r="AC49" s="11">
        <f t="shared" si="29"/>
        <v>100</v>
      </c>
      <c r="AD49" s="11">
        <f t="shared" si="29"/>
        <v>94.1</v>
      </c>
      <c r="AE49" s="11">
        <f t="shared" si="29"/>
        <v>1</v>
      </c>
      <c r="AF49" s="11">
        <f t="shared" si="29"/>
        <v>180</v>
      </c>
    </row>
    <row r="50" spans="1:32" x14ac:dyDescent="0.3">
      <c r="A50" s="5" t="s">
        <v>106</v>
      </c>
      <c r="B50" s="8"/>
      <c r="C50" s="8"/>
      <c r="D50" s="23">
        <f>D49/1000</f>
        <v>5.2899999999999996E-2</v>
      </c>
      <c r="E50" s="23">
        <f t="shared" ref="E50:AF50" si="30">E49/1000</f>
        <v>0.25120000000000003</v>
      </c>
      <c r="F50" s="23">
        <f t="shared" si="30"/>
        <v>5.1400000000000001E-2</v>
      </c>
      <c r="G50" s="23">
        <f t="shared" si="30"/>
        <v>3.7000000000000002E-3</v>
      </c>
      <c r="H50" s="23">
        <f t="shared" si="30"/>
        <v>4.3766666666666662E-2</v>
      </c>
      <c r="I50" s="23">
        <f t="shared" si="30"/>
        <v>1.1155999999999999</v>
      </c>
      <c r="J50" s="23">
        <f t="shared" si="30"/>
        <v>4.0000000000000001E-3</v>
      </c>
      <c r="K50" s="23">
        <f t="shared" si="30"/>
        <v>0.01</v>
      </c>
      <c r="L50" s="23">
        <f t="shared" si="30"/>
        <v>0.34970000000000001</v>
      </c>
      <c r="M50" s="23">
        <f t="shared" si="30"/>
        <v>3.4599999999999999E-2</v>
      </c>
      <c r="N50" s="23">
        <f t="shared" si="30"/>
        <v>7.5900000000000009E-2</v>
      </c>
      <c r="O50" s="23">
        <f t="shared" si="30"/>
        <v>2.5000000000000001E-3</v>
      </c>
      <c r="P50" s="23">
        <f t="shared" si="30"/>
        <v>0.01</v>
      </c>
      <c r="Q50" s="23">
        <f t="shared" si="30"/>
        <v>0.158</v>
      </c>
      <c r="R50" s="23">
        <f t="shared" si="30"/>
        <v>0.1139</v>
      </c>
      <c r="S50" s="23">
        <f t="shared" si="30"/>
        <v>0.01</v>
      </c>
      <c r="T50" s="23">
        <f t="shared" si="30"/>
        <v>0.22500000000000001</v>
      </c>
      <c r="U50" s="23">
        <f t="shared" si="30"/>
        <v>1.7999999999999999E-2</v>
      </c>
      <c r="V50" s="23">
        <f t="shared" si="30"/>
        <v>5.4000000000000003E-3</v>
      </c>
      <c r="W50" s="23">
        <f t="shared" si="30"/>
        <v>2.2000000000000001E-3</v>
      </c>
      <c r="X50" s="23">
        <f t="shared" si="30"/>
        <v>2.5000000000000001E-2</v>
      </c>
      <c r="Y50" s="23">
        <f t="shared" si="30"/>
        <v>0.1</v>
      </c>
      <c r="Z50" s="23">
        <f t="shared" si="30"/>
        <v>0.1</v>
      </c>
      <c r="AA50" s="23">
        <f t="shared" si="30"/>
        <v>0.05</v>
      </c>
      <c r="AB50" s="23">
        <f t="shared" si="30"/>
        <v>0.02</v>
      </c>
      <c r="AC50" s="23">
        <f t="shared" si="30"/>
        <v>0.1</v>
      </c>
      <c r="AD50" s="23">
        <f t="shared" si="30"/>
        <v>9.4099999999999989E-2</v>
      </c>
      <c r="AE50" s="23">
        <f t="shared" si="30"/>
        <v>1E-3</v>
      </c>
      <c r="AF50" s="23">
        <f t="shared" si="30"/>
        <v>0.18</v>
      </c>
    </row>
    <row r="51" spans="1:32" ht="57.6" x14ac:dyDescent="0.3">
      <c r="D51" s="3" t="s">
        <v>39</v>
      </c>
      <c r="E51" s="3" t="s">
        <v>4</v>
      </c>
      <c r="F51" s="3" t="s">
        <v>5</v>
      </c>
      <c r="G51" s="3" t="s">
        <v>6</v>
      </c>
      <c r="H51" s="3" t="s">
        <v>7</v>
      </c>
      <c r="I51" s="3" t="s">
        <v>8</v>
      </c>
      <c r="J51" s="3" t="s">
        <v>49</v>
      </c>
      <c r="K51" s="3" t="s">
        <v>47</v>
      </c>
      <c r="L51" s="3" t="s">
        <v>13</v>
      </c>
      <c r="M51" s="3" t="s">
        <v>15</v>
      </c>
      <c r="N51" s="3" t="s">
        <v>14</v>
      </c>
      <c r="O51" s="3" t="s">
        <v>16</v>
      </c>
      <c r="P51" s="3" t="s">
        <v>37</v>
      </c>
      <c r="Q51" s="3" t="s">
        <v>100</v>
      </c>
      <c r="R51" s="3" t="s">
        <v>44</v>
      </c>
      <c r="S51" s="3" t="s">
        <v>56</v>
      </c>
      <c r="T51" s="3" t="s">
        <v>66</v>
      </c>
      <c r="U51" s="3" t="s">
        <v>135</v>
      </c>
      <c r="V51" s="3" t="s">
        <v>21</v>
      </c>
      <c r="W51" s="3" t="s">
        <v>102</v>
      </c>
      <c r="X51" s="3" t="s">
        <v>43</v>
      </c>
      <c r="Y51" s="3" t="s">
        <v>111</v>
      </c>
      <c r="Z51" s="3" t="s">
        <v>22</v>
      </c>
      <c r="AA51" s="3" t="s">
        <v>69</v>
      </c>
      <c r="AB51" s="3" t="s">
        <v>29</v>
      </c>
      <c r="AC51" s="3" t="s">
        <v>62</v>
      </c>
      <c r="AD51" s="3" t="s">
        <v>103</v>
      </c>
      <c r="AE51" s="3" t="s">
        <v>9</v>
      </c>
      <c r="AF51" s="3" t="s">
        <v>104</v>
      </c>
    </row>
    <row r="53" spans="1:32" x14ac:dyDescent="0.3">
      <c r="A53" s="1" t="s">
        <v>107</v>
      </c>
    </row>
  </sheetData>
  <mergeCells count="20">
    <mergeCell ref="A17:A18"/>
    <mergeCell ref="A19:A20"/>
    <mergeCell ref="A21:A22"/>
    <mergeCell ref="A23:A24"/>
    <mergeCell ref="A4:H4"/>
    <mergeCell ref="A8:A9"/>
    <mergeCell ref="A10:A11"/>
    <mergeCell ref="A12:A13"/>
    <mergeCell ref="A14:A15"/>
    <mergeCell ref="A25:A26"/>
    <mergeCell ref="A27:A28"/>
    <mergeCell ref="A45:A46"/>
    <mergeCell ref="A47:A48"/>
    <mergeCell ref="A32:A33"/>
    <mergeCell ref="A34:A35"/>
    <mergeCell ref="A37:A38"/>
    <mergeCell ref="A39:A40"/>
    <mergeCell ref="A41:A42"/>
    <mergeCell ref="A43:A44"/>
    <mergeCell ref="A30:A31"/>
  </mergeCells>
  <pageMargins left="0.25" right="0.25" top="0.75" bottom="0.75" header="0.3" footer="0.3"/>
  <pageSetup paperSize="9" scale="46" fitToHeight="0" orientation="landscape" r:id="rId1"/>
  <colBreaks count="1" manualBreakCount="1">
    <brk id="3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view="pageBreakPreview" zoomScale="60" zoomScaleNormal="100" workbookViewId="0">
      <pane ySplit="6" topLeftCell="A7" activePane="bottomLeft" state="frozen"/>
      <selection pane="bottomLeft" activeCell="I6" sqref="I6:AF6"/>
    </sheetView>
  </sheetViews>
  <sheetFormatPr defaultRowHeight="14.4" x14ac:dyDescent="0.3"/>
  <cols>
    <col min="1" max="1" width="30.6640625" style="1" customWidth="1"/>
    <col min="2" max="2" width="8.109375" customWidth="1"/>
    <col min="7" max="7" width="10.109375" customWidth="1"/>
  </cols>
  <sheetData>
    <row r="1" spans="1:32" x14ac:dyDescent="0.3">
      <c r="C1" s="2"/>
    </row>
    <row r="2" spans="1:32" ht="18" x14ac:dyDescent="0.35">
      <c r="O2" s="26" t="s">
        <v>110</v>
      </c>
    </row>
    <row r="4" spans="1:32" ht="18" x14ac:dyDescent="0.35">
      <c r="A4" s="29" t="s">
        <v>201</v>
      </c>
      <c r="B4" s="29"/>
      <c r="C4" s="29"/>
      <c r="D4" s="29"/>
      <c r="E4" s="29"/>
      <c r="F4" s="29"/>
      <c r="G4" s="29"/>
      <c r="H4" s="29"/>
      <c r="AA4" s="26" t="s">
        <v>109</v>
      </c>
    </row>
    <row r="5" spans="1:32" s="3" customFormat="1" ht="57.6" x14ac:dyDescent="0.3">
      <c r="A5" s="3" t="s">
        <v>0</v>
      </c>
      <c r="B5" s="3" t="s">
        <v>1</v>
      </c>
      <c r="C5" s="3" t="s">
        <v>98</v>
      </c>
      <c r="D5" s="3" t="s">
        <v>18</v>
      </c>
      <c r="E5" s="3" t="s">
        <v>4</v>
      </c>
      <c r="F5" s="3" t="s">
        <v>7</v>
      </c>
      <c r="G5" s="3" t="s">
        <v>8</v>
      </c>
      <c r="H5" s="3" t="s">
        <v>9</v>
      </c>
      <c r="I5" s="3" t="s">
        <v>5</v>
      </c>
      <c r="J5" s="3" t="s">
        <v>15</v>
      </c>
      <c r="K5" s="3" t="s">
        <v>13</v>
      </c>
      <c r="L5" s="3" t="s">
        <v>16</v>
      </c>
      <c r="M5" s="3" t="s">
        <v>6</v>
      </c>
      <c r="N5" s="3" t="s">
        <v>14</v>
      </c>
      <c r="O5" s="3" t="s">
        <v>19</v>
      </c>
      <c r="P5" s="3" t="s">
        <v>102</v>
      </c>
      <c r="Q5" s="3" t="s">
        <v>100</v>
      </c>
      <c r="R5" s="3" t="s">
        <v>57</v>
      </c>
      <c r="S5" s="3" t="s">
        <v>75</v>
      </c>
      <c r="T5" s="3" t="s">
        <v>21</v>
      </c>
      <c r="U5" s="3" t="s">
        <v>22</v>
      </c>
      <c r="V5" s="3" t="s">
        <v>111</v>
      </c>
      <c r="W5" s="3" t="s">
        <v>74</v>
      </c>
      <c r="X5" s="3" t="s">
        <v>56</v>
      </c>
      <c r="Y5" s="3" t="s">
        <v>73</v>
      </c>
      <c r="Z5" s="3" t="s">
        <v>72</v>
      </c>
      <c r="AA5" s="3" t="s">
        <v>58</v>
      </c>
      <c r="AB5" s="3" t="s">
        <v>31</v>
      </c>
      <c r="AC5" s="3" t="s">
        <v>66</v>
      </c>
      <c r="AD5" s="3" t="s">
        <v>10</v>
      </c>
      <c r="AE5" s="3" t="s">
        <v>29</v>
      </c>
    </row>
    <row r="6" spans="1:32" s="21" customFormat="1" x14ac:dyDescent="0.3">
      <c r="A6" s="22" t="s">
        <v>105</v>
      </c>
      <c r="B6" s="20"/>
      <c r="C6" s="20">
        <v>1</v>
      </c>
      <c r="D6" s="20">
        <f>C6</f>
        <v>1</v>
      </c>
      <c r="E6" s="20">
        <f t="shared" ref="E6:I6" si="0">D6</f>
        <v>1</v>
      </c>
      <c r="F6" s="20">
        <f t="shared" si="0"/>
        <v>1</v>
      </c>
      <c r="G6" s="20">
        <f t="shared" si="0"/>
        <v>1</v>
      </c>
      <c r="H6" s="20">
        <f t="shared" si="0"/>
        <v>1</v>
      </c>
      <c r="I6" s="20">
        <f t="shared" si="0"/>
        <v>1</v>
      </c>
      <c r="J6" s="20">
        <f t="shared" ref="J6" si="1">I6</f>
        <v>1</v>
      </c>
      <c r="K6" s="20">
        <f t="shared" ref="K6" si="2">J6</f>
        <v>1</v>
      </c>
      <c r="L6" s="20">
        <f t="shared" ref="L6" si="3">K6</f>
        <v>1</v>
      </c>
      <c r="M6" s="20">
        <f t="shared" ref="M6" si="4">L6</f>
        <v>1</v>
      </c>
      <c r="N6" s="20">
        <f t="shared" ref="N6" si="5">M6</f>
        <v>1</v>
      </c>
      <c r="O6" s="20">
        <f t="shared" ref="O6" si="6">N6</f>
        <v>1</v>
      </c>
      <c r="P6" s="20">
        <f t="shared" ref="P6" si="7">O6</f>
        <v>1</v>
      </c>
      <c r="Q6" s="20">
        <f t="shared" ref="Q6" si="8">P6</f>
        <v>1</v>
      </c>
      <c r="R6" s="20">
        <f t="shared" ref="R6" si="9">Q6</f>
        <v>1</v>
      </c>
      <c r="S6" s="20">
        <f t="shared" ref="S6" si="10">R6</f>
        <v>1</v>
      </c>
      <c r="T6" s="20">
        <f t="shared" ref="T6" si="11">S6</f>
        <v>1</v>
      </c>
      <c r="U6" s="20">
        <f t="shared" ref="U6" si="12">T6</f>
        <v>1</v>
      </c>
      <c r="V6" s="20">
        <f t="shared" ref="V6" si="13">U6</f>
        <v>1</v>
      </c>
      <c r="W6" s="20">
        <f t="shared" ref="W6" si="14">V6</f>
        <v>1</v>
      </c>
      <c r="X6" s="20">
        <f t="shared" ref="X6" si="15">W6</f>
        <v>1</v>
      </c>
      <c r="Y6" s="20">
        <f t="shared" ref="Y6" si="16">X6</f>
        <v>1</v>
      </c>
      <c r="Z6" s="20">
        <f t="shared" ref="Z6" si="17">Y6</f>
        <v>1</v>
      </c>
      <c r="AA6" s="20">
        <f t="shared" ref="AA6" si="18">Z6</f>
        <v>1</v>
      </c>
      <c r="AB6" s="20">
        <f t="shared" ref="AB6" si="19">AA6</f>
        <v>1</v>
      </c>
      <c r="AC6" s="20">
        <f t="shared" ref="AC6" si="20">AB6</f>
        <v>1</v>
      </c>
      <c r="AD6" s="20">
        <f t="shared" ref="AD6" si="21">AC6</f>
        <v>1</v>
      </c>
      <c r="AE6" s="20">
        <f t="shared" ref="AE6" si="22">AD6</f>
        <v>1</v>
      </c>
      <c r="AF6" s="20">
        <f t="shared" ref="AF6" si="23">AE6</f>
        <v>1</v>
      </c>
    </row>
    <row r="7" spans="1:32" s="18" customFormat="1" x14ac:dyDescent="0.3">
      <c r="A7" s="15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2" x14ac:dyDescent="0.3">
      <c r="A8" s="30" t="s">
        <v>152</v>
      </c>
      <c r="B8" s="6">
        <v>250</v>
      </c>
      <c r="C8" s="6">
        <v>1</v>
      </c>
      <c r="D8" s="9">
        <v>153.80000000000001</v>
      </c>
      <c r="E8" s="9">
        <v>96.2</v>
      </c>
      <c r="F8" s="9">
        <v>19.215384615384615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2" s="4" customFormat="1" x14ac:dyDescent="0.3">
      <c r="A9" s="30"/>
      <c r="B9" s="7"/>
      <c r="C9" s="7">
        <f>C6</f>
        <v>1</v>
      </c>
      <c r="D9" s="10">
        <f>D8*D6</f>
        <v>153.80000000000001</v>
      </c>
      <c r="E9" s="10">
        <f t="shared" ref="E9:F9" si="24">E8*E6</f>
        <v>96.2</v>
      </c>
      <c r="F9" s="10">
        <f t="shared" si="24"/>
        <v>19.215384615384615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2" x14ac:dyDescent="0.3">
      <c r="A10" s="30" t="s">
        <v>153</v>
      </c>
      <c r="B10" s="6">
        <v>200</v>
      </c>
      <c r="C10" s="6">
        <v>1</v>
      </c>
      <c r="D10" s="9"/>
      <c r="E10" s="9">
        <v>50</v>
      </c>
      <c r="F10" s="9"/>
      <c r="G10" s="9">
        <v>154</v>
      </c>
      <c r="H10" s="9">
        <v>1</v>
      </c>
      <c r="I10" s="9">
        <v>10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2" s="4" customFormat="1" x14ac:dyDescent="0.3">
      <c r="A11" s="30"/>
      <c r="B11" s="7"/>
      <c r="C11" s="7">
        <f>C6</f>
        <v>1</v>
      </c>
      <c r="D11" s="10"/>
      <c r="E11" s="10">
        <f>E10*E6</f>
        <v>50</v>
      </c>
      <c r="F11" s="10"/>
      <c r="G11" s="10">
        <f>G10*G6</f>
        <v>154</v>
      </c>
      <c r="H11" s="10">
        <f t="shared" ref="H11:I11" si="25">H10*H6</f>
        <v>1</v>
      </c>
      <c r="I11" s="10">
        <f t="shared" si="25"/>
        <v>10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2" x14ac:dyDescent="0.3">
      <c r="A12" s="30" t="s">
        <v>23</v>
      </c>
      <c r="B12" s="6">
        <v>100</v>
      </c>
      <c r="C12" s="6">
        <v>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>
        <v>100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2" s="4" customFormat="1" x14ac:dyDescent="0.3">
      <c r="A13" s="30"/>
      <c r="B13" s="7"/>
      <c r="C13" s="7">
        <f>C6</f>
        <v>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 t="shared" ref="Q13" si="26">Q12*Q6</f>
        <v>100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2" s="18" customFormat="1" x14ac:dyDescent="0.3">
      <c r="A14" s="15" t="s">
        <v>12</v>
      </c>
      <c r="B14" s="16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2" x14ac:dyDescent="0.3">
      <c r="A15" s="30" t="s">
        <v>154</v>
      </c>
      <c r="B15" s="6">
        <v>250</v>
      </c>
      <c r="C15" s="6">
        <v>1</v>
      </c>
      <c r="D15" s="9">
        <v>10</v>
      </c>
      <c r="E15" s="9"/>
      <c r="F15" s="9"/>
      <c r="G15" s="9">
        <v>175</v>
      </c>
      <c r="H15" s="9"/>
      <c r="I15" s="9"/>
      <c r="J15" s="9">
        <v>11.9</v>
      </c>
      <c r="K15" s="9">
        <v>133.30000000000001</v>
      </c>
      <c r="L15" s="9">
        <v>2.5</v>
      </c>
      <c r="M15" s="9">
        <v>1.5</v>
      </c>
      <c r="N15" s="9">
        <v>13.3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2" s="4" customFormat="1" x14ac:dyDescent="0.3">
      <c r="A16" s="30"/>
      <c r="B16" s="7"/>
      <c r="C16" s="7">
        <f>C6</f>
        <v>1</v>
      </c>
      <c r="D16" s="10">
        <f>D15*D6</f>
        <v>10</v>
      </c>
      <c r="E16" s="10"/>
      <c r="F16" s="10"/>
      <c r="G16" s="10">
        <f>G15*G6</f>
        <v>175</v>
      </c>
      <c r="H16" s="10"/>
      <c r="I16" s="10"/>
      <c r="J16" s="10">
        <f>J15*J6</f>
        <v>11.9</v>
      </c>
      <c r="K16" s="10">
        <f t="shared" ref="K16:N16" si="27">K15*K6</f>
        <v>133.30000000000001</v>
      </c>
      <c r="L16" s="10">
        <f t="shared" si="27"/>
        <v>2.5</v>
      </c>
      <c r="M16" s="10">
        <f t="shared" si="27"/>
        <v>1.5</v>
      </c>
      <c r="N16" s="10">
        <f t="shared" si="27"/>
        <v>13.3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x14ac:dyDescent="0.3">
      <c r="A17" s="30" t="s">
        <v>155</v>
      </c>
      <c r="B17" s="6">
        <v>100</v>
      </c>
      <c r="C17" s="6">
        <v>1</v>
      </c>
      <c r="D17" s="9"/>
      <c r="E17" s="9">
        <v>10</v>
      </c>
      <c r="F17" s="9">
        <v>4.375</v>
      </c>
      <c r="G17" s="9">
        <v>78.8</v>
      </c>
      <c r="H17" s="9"/>
      <c r="I17" s="9"/>
      <c r="J17" s="9">
        <v>4.6187500000000004</v>
      </c>
      <c r="K17" s="9"/>
      <c r="L17" s="9"/>
      <c r="M17" s="9">
        <v>0.8</v>
      </c>
      <c r="N17" s="9"/>
      <c r="O17" s="9">
        <v>41.9</v>
      </c>
      <c r="P17" s="9">
        <v>5.6</v>
      </c>
      <c r="Q17" s="9">
        <v>7.5</v>
      </c>
      <c r="R17" s="9">
        <v>12.5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s="4" customFormat="1" x14ac:dyDescent="0.3">
      <c r="A18" s="30"/>
      <c r="B18" s="7"/>
      <c r="C18" s="7">
        <f>C6</f>
        <v>1</v>
      </c>
      <c r="D18" s="10"/>
      <c r="E18" s="10">
        <f>E17*E6</f>
        <v>10</v>
      </c>
      <c r="F18" s="10">
        <f t="shared" ref="F18:G18" si="28">F17*F6</f>
        <v>4.375</v>
      </c>
      <c r="G18" s="10">
        <f t="shared" si="28"/>
        <v>78.8</v>
      </c>
      <c r="H18" s="10"/>
      <c r="I18" s="10"/>
      <c r="J18" s="10">
        <f>J17*J6</f>
        <v>4.6187500000000004</v>
      </c>
      <c r="K18" s="10"/>
      <c r="L18" s="10"/>
      <c r="M18" s="10">
        <f>M17*M6</f>
        <v>0.8</v>
      </c>
      <c r="N18" s="10"/>
      <c r="O18" s="10">
        <f>O17*O6</f>
        <v>41.9</v>
      </c>
      <c r="P18" s="10">
        <f t="shared" ref="P18:R18" si="29">P17*P6</f>
        <v>5.6</v>
      </c>
      <c r="Q18" s="10">
        <f t="shared" si="29"/>
        <v>7.5</v>
      </c>
      <c r="R18" s="10">
        <f t="shared" si="29"/>
        <v>12.5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x14ac:dyDescent="0.3">
      <c r="A19" s="30" t="s">
        <v>156</v>
      </c>
      <c r="B19" s="6">
        <v>180</v>
      </c>
      <c r="C19" s="6">
        <v>1</v>
      </c>
      <c r="D19" s="9"/>
      <c r="E19" s="9"/>
      <c r="F19" s="9">
        <v>16.399999999999999</v>
      </c>
      <c r="G19" s="9">
        <v>116.2</v>
      </c>
      <c r="H19" s="9"/>
      <c r="I19" s="9"/>
      <c r="J19" s="9"/>
      <c r="K19" s="9"/>
      <c r="L19" s="9"/>
      <c r="M19" s="9">
        <v>1.6</v>
      </c>
      <c r="N19" s="9"/>
      <c r="O19" s="9"/>
      <c r="P19" s="9"/>
      <c r="Q19" s="9"/>
      <c r="R19" s="9"/>
      <c r="S19" s="9">
        <v>77.900000000000006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s="4" customFormat="1" x14ac:dyDescent="0.3">
      <c r="A20" s="30"/>
      <c r="B20" s="7"/>
      <c r="C20" s="7">
        <f>C6</f>
        <v>1</v>
      </c>
      <c r="D20" s="10"/>
      <c r="E20" s="10"/>
      <c r="F20" s="10">
        <f>F19*F6</f>
        <v>16.399999999999999</v>
      </c>
      <c r="G20" s="10">
        <f>G19*G6</f>
        <v>116.2</v>
      </c>
      <c r="H20" s="10"/>
      <c r="I20" s="10"/>
      <c r="J20" s="10"/>
      <c r="K20" s="10"/>
      <c r="L20" s="10"/>
      <c r="M20" s="10">
        <f>M19*M6</f>
        <v>1.6</v>
      </c>
      <c r="N20" s="10"/>
      <c r="O20" s="10"/>
      <c r="P20" s="10"/>
      <c r="Q20" s="10"/>
      <c r="R20" s="10"/>
      <c r="S20" s="10">
        <f>S19*S6</f>
        <v>77.900000000000006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x14ac:dyDescent="0.3">
      <c r="A21" s="30" t="s">
        <v>157</v>
      </c>
      <c r="B21" s="6">
        <v>200</v>
      </c>
      <c r="C21" s="6">
        <v>1</v>
      </c>
      <c r="D21" s="9"/>
      <c r="E21" s="9"/>
      <c r="F21" s="9"/>
      <c r="G21" s="9">
        <v>172</v>
      </c>
      <c r="H21" s="9"/>
      <c r="I21" s="9">
        <v>10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>
        <v>0.2</v>
      </c>
      <c r="U21" s="9">
        <v>45.5</v>
      </c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s="4" customFormat="1" x14ac:dyDescent="0.3">
      <c r="A22" s="30"/>
      <c r="B22" s="7"/>
      <c r="C22" s="7">
        <f>C6</f>
        <v>1</v>
      </c>
      <c r="D22" s="10"/>
      <c r="E22" s="10"/>
      <c r="F22" s="10"/>
      <c r="G22" s="10">
        <f>G21*G6</f>
        <v>172</v>
      </c>
      <c r="H22" s="10"/>
      <c r="I22" s="10">
        <f>I21*I6</f>
        <v>10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>
        <f>T21*T6</f>
        <v>0.2</v>
      </c>
      <c r="U22" s="10">
        <f>U21*U6</f>
        <v>45.5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x14ac:dyDescent="0.3">
      <c r="A23" s="30" t="s">
        <v>23</v>
      </c>
      <c r="B23" s="6">
        <v>50</v>
      </c>
      <c r="C23" s="6">
        <v>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>
        <v>50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s="4" customFormat="1" x14ac:dyDescent="0.3">
      <c r="A24" s="30"/>
      <c r="B24" s="7"/>
      <c r="C24" s="7">
        <f>C6</f>
        <v>1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Q23*Q6</f>
        <v>50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x14ac:dyDescent="0.3">
      <c r="A25" s="30" t="s">
        <v>24</v>
      </c>
      <c r="B25" s="6">
        <v>50</v>
      </c>
      <c r="C25" s="6">
        <v>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>
        <v>50</v>
      </c>
      <c r="W25" s="9"/>
      <c r="X25" s="9"/>
      <c r="Y25" s="9"/>
      <c r="Z25" s="9"/>
      <c r="AA25" s="9"/>
      <c r="AB25" s="9"/>
      <c r="AC25" s="9"/>
      <c r="AD25" s="9"/>
      <c r="AE25" s="9"/>
    </row>
    <row r="26" spans="1:31" s="4" customFormat="1" x14ac:dyDescent="0.3">
      <c r="A26" s="30"/>
      <c r="B26" s="7"/>
      <c r="C26" s="7">
        <f>C6</f>
        <v>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>
        <f>V25*V6</f>
        <v>50</v>
      </c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s="18" customFormat="1" x14ac:dyDescent="0.3">
      <c r="A27" s="15" t="s">
        <v>25</v>
      </c>
      <c r="B27" s="16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1:31" x14ac:dyDescent="0.3">
      <c r="A28" s="30" t="s">
        <v>71</v>
      </c>
      <c r="B28" s="6">
        <v>150</v>
      </c>
      <c r="C28" s="6">
        <v>1</v>
      </c>
      <c r="D28" s="9">
        <v>25</v>
      </c>
      <c r="E28" s="9">
        <v>62.5</v>
      </c>
      <c r="F28" s="9">
        <v>12.5</v>
      </c>
      <c r="G28" s="9">
        <v>143.80000000000001</v>
      </c>
      <c r="H28" s="9"/>
      <c r="I28" s="9">
        <v>12.5</v>
      </c>
      <c r="J28" s="9"/>
      <c r="K28" s="9"/>
      <c r="L28" s="9"/>
      <c r="M28" s="9"/>
      <c r="N28" s="9"/>
      <c r="O28" s="9"/>
      <c r="P28" s="9"/>
      <c r="Q28" s="9"/>
      <c r="R28" s="9">
        <v>7.5</v>
      </c>
      <c r="S28" s="9"/>
      <c r="T28" s="9"/>
      <c r="U28" s="9"/>
      <c r="V28" s="9"/>
      <c r="W28" s="9">
        <v>63.8</v>
      </c>
      <c r="X28" s="9">
        <v>7.5</v>
      </c>
      <c r="Y28" s="9">
        <v>0.6</v>
      </c>
      <c r="Z28" s="9"/>
      <c r="AA28" s="9"/>
      <c r="AB28" s="9"/>
      <c r="AC28" s="9"/>
      <c r="AD28" s="9"/>
      <c r="AE28" s="9"/>
    </row>
    <row r="29" spans="1:31" s="4" customFormat="1" x14ac:dyDescent="0.3">
      <c r="A29" s="30"/>
      <c r="B29" s="7"/>
      <c r="C29" s="7">
        <f>C6</f>
        <v>1</v>
      </c>
      <c r="D29" s="10">
        <f>D28*D6</f>
        <v>25</v>
      </c>
      <c r="E29" s="10">
        <f t="shared" ref="E29:I29" si="30">E28*E6</f>
        <v>62.5</v>
      </c>
      <c r="F29" s="10">
        <f t="shared" si="30"/>
        <v>12.5</v>
      </c>
      <c r="G29" s="10">
        <f t="shared" si="30"/>
        <v>143.80000000000001</v>
      </c>
      <c r="H29" s="10"/>
      <c r="I29" s="10">
        <f t="shared" si="30"/>
        <v>12.5</v>
      </c>
      <c r="J29" s="10"/>
      <c r="K29" s="10"/>
      <c r="L29" s="10"/>
      <c r="M29" s="10"/>
      <c r="N29" s="10"/>
      <c r="O29" s="10"/>
      <c r="P29" s="10"/>
      <c r="Q29" s="10"/>
      <c r="R29" s="10">
        <f>R28*R6</f>
        <v>7.5</v>
      </c>
      <c r="S29" s="10"/>
      <c r="T29" s="10"/>
      <c r="U29" s="10"/>
      <c r="V29" s="10"/>
      <c r="W29" s="10">
        <f>W28*W6</f>
        <v>63.8</v>
      </c>
      <c r="X29" s="10">
        <f t="shared" ref="X29:Y29" si="31">X28*X6</f>
        <v>7.5</v>
      </c>
      <c r="Y29" s="10">
        <f t="shared" si="31"/>
        <v>0.6</v>
      </c>
      <c r="Z29" s="10"/>
      <c r="AA29" s="10"/>
      <c r="AB29" s="10"/>
      <c r="AC29" s="10"/>
      <c r="AD29" s="10"/>
      <c r="AE29" s="10"/>
    </row>
    <row r="30" spans="1:31" x14ac:dyDescent="0.3">
      <c r="A30" s="30" t="s">
        <v>70</v>
      </c>
      <c r="B30" s="6">
        <v>200</v>
      </c>
      <c r="C30" s="6">
        <v>1</v>
      </c>
      <c r="D30" s="9"/>
      <c r="E30" s="9"/>
      <c r="F30" s="9"/>
      <c r="G30" s="9">
        <v>200</v>
      </c>
      <c r="H30" s="9"/>
      <c r="I30" s="9">
        <v>10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>
        <v>24</v>
      </c>
      <c r="AA30" s="9"/>
      <c r="AB30" s="9"/>
      <c r="AC30" s="9"/>
      <c r="AD30" s="9"/>
      <c r="AE30" s="9"/>
    </row>
    <row r="31" spans="1:31" s="4" customFormat="1" x14ac:dyDescent="0.3">
      <c r="A31" s="30"/>
      <c r="B31" s="7"/>
      <c r="C31" s="7">
        <f>C6</f>
        <v>1</v>
      </c>
      <c r="D31" s="10"/>
      <c r="E31" s="10"/>
      <c r="F31" s="10"/>
      <c r="G31" s="10">
        <f>G30*G6</f>
        <v>200</v>
      </c>
      <c r="H31" s="10"/>
      <c r="I31" s="10">
        <f>I30*I6</f>
        <v>10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>
        <f>Z30*Z6</f>
        <v>24</v>
      </c>
      <c r="AA31" s="10"/>
      <c r="AB31" s="10"/>
      <c r="AC31" s="10"/>
      <c r="AD31" s="10"/>
      <c r="AE31" s="10"/>
    </row>
    <row r="32" spans="1:31" s="18" customFormat="1" x14ac:dyDescent="0.3">
      <c r="A32" s="15" t="s">
        <v>30</v>
      </c>
      <c r="B32" s="16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x14ac:dyDescent="0.3">
      <c r="A33" s="30" t="s">
        <v>158</v>
      </c>
      <c r="B33" s="6">
        <v>100</v>
      </c>
      <c r="C33" s="6">
        <v>1</v>
      </c>
      <c r="D33" s="9"/>
      <c r="E33" s="9"/>
      <c r="F33" s="9"/>
      <c r="G33" s="9"/>
      <c r="H33" s="9"/>
      <c r="I33" s="9"/>
      <c r="J33" s="9">
        <v>17.899999999999999</v>
      </c>
      <c r="K33" s="9">
        <v>40</v>
      </c>
      <c r="L33" s="9">
        <v>6</v>
      </c>
      <c r="M33" s="9"/>
      <c r="N33" s="9">
        <v>20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>
        <v>25</v>
      </c>
      <c r="AB33" s="9">
        <v>25</v>
      </c>
      <c r="AC33" s="9"/>
      <c r="AD33" s="9"/>
      <c r="AE33" s="9"/>
    </row>
    <row r="34" spans="1:31" s="4" customFormat="1" x14ac:dyDescent="0.3">
      <c r="A34" s="30"/>
      <c r="B34" s="7"/>
      <c r="C34" s="7">
        <f>C6</f>
        <v>1</v>
      </c>
      <c r="D34" s="10"/>
      <c r="E34" s="10"/>
      <c r="F34" s="10"/>
      <c r="G34" s="10"/>
      <c r="H34" s="10"/>
      <c r="I34" s="10"/>
      <c r="J34" s="10">
        <f>J33*J6</f>
        <v>17.899999999999999</v>
      </c>
      <c r="K34" s="10">
        <f t="shared" ref="K34:N34" si="32">K33*K6</f>
        <v>40</v>
      </c>
      <c r="L34" s="10">
        <f t="shared" si="32"/>
        <v>6</v>
      </c>
      <c r="M34" s="10"/>
      <c r="N34" s="10">
        <f t="shared" si="32"/>
        <v>20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>
        <f>AA33*AA6</f>
        <v>25</v>
      </c>
      <c r="AB34" s="10">
        <f>AB33*AB6</f>
        <v>25</v>
      </c>
      <c r="AC34" s="10"/>
      <c r="AD34" s="10"/>
      <c r="AE34" s="10"/>
    </row>
    <row r="35" spans="1:31" x14ac:dyDescent="0.3">
      <c r="A35" s="30" t="s">
        <v>159</v>
      </c>
      <c r="B35" s="6">
        <v>100</v>
      </c>
      <c r="C35" s="6">
        <v>1</v>
      </c>
      <c r="D35" s="9">
        <v>5.7</v>
      </c>
      <c r="E35" s="9">
        <v>22.9</v>
      </c>
      <c r="F35" s="9">
        <v>5.7</v>
      </c>
      <c r="G35" s="9"/>
      <c r="H35" s="9"/>
      <c r="I35" s="9"/>
      <c r="J35" s="9">
        <v>10.199999999999999</v>
      </c>
      <c r="K35" s="9"/>
      <c r="L35" s="9"/>
      <c r="M35" s="9"/>
      <c r="N35" s="9"/>
      <c r="O35" s="9">
        <v>75.400000000000006</v>
      </c>
      <c r="P35" s="9"/>
      <c r="Q35" s="9">
        <v>12.9</v>
      </c>
      <c r="R35" s="9"/>
      <c r="S35" s="9"/>
      <c r="T35" s="9"/>
      <c r="U35" s="9"/>
      <c r="V35" s="9"/>
      <c r="W35" s="9"/>
      <c r="X35" s="9">
        <v>5.7</v>
      </c>
      <c r="Y35" s="9"/>
      <c r="Z35" s="9"/>
      <c r="AA35" s="9"/>
      <c r="AB35" s="9"/>
      <c r="AC35" s="9"/>
      <c r="AD35" s="9"/>
      <c r="AE35" s="9"/>
    </row>
    <row r="36" spans="1:31" s="4" customFormat="1" x14ac:dyDescent="0.3">
      <c r="A36" s="30"/>
      <c r="B36" s="7"/>
      <c r="C36" s="7">
        <f>C6</f>
        <v>1</v>
      </c>
      <c r="D36" s="10">
        <f>D35*D6</f>
        <v>5.7</v>
      </c>
      <c r="E36" s="10">
        <f t="shared" ref="E36:F36" si="33">E35*E6</f>
        <v>22.9</v>
      </c>
      <c r="F36" s="10">
        <f t="shared" si="33"/>
        <v>5.7</v>
      </c>
      <c r="G36" s="10"/>
      <c r="H36" s="10"/>
      <c r="I36" s="10"/>
      <c r="J36" s="10">
        <f>J35*J6</f>
        <v>10.199999999999999</v>
      </c>
      <c r="K36" s="10"/>
      <c r="L36" s="10"/>
      <c r="M36" s="10"/>
      <c r="N36" s="10"/>
      <c r="O36" s="10">
        <f>O35*O6</f>
        <v>75.400000000000006</v>
      </c>
      <c r="P36" s="10"/>
      <c r="Q36" s="10">
        <f>Q35*Q6</f>
        <v>12.9</v>
      </c>
      <c r="R36" s="10"/>
      <c r="S36" s="10"/>
      <c r="T36" s="10"/>
      <c r="U36" s="10"/>
      <c r="V36" s="10"/>
      <c r="W36" s="10"/>
      <c r="X36" s="10">
        <f>X35*X6</f>
        <v>5.7</v>
      </c>
      <c r="Y36" s="10"/>
      <c r="Z36" s="10"/>
      <c r="AA36" s="10"/>
      <c r="AB36" s="10"/>
      <c r="AC36" s="10"/>
      <c r="AD36" s="10"/>
      <c r="AE36" s="10"/>
    </row>
    <row r="37" spans="1:31" x14ac:dyDescent="0.3">
      <c r="A37" s="30" t="s">
        <v>160</v>
      </c>
      <c r="B37" s="6">
        <v>180</v>
      </c>
      <c r="C37" s="6">
        <v>1</v>
      </c>
      <c r="D37" s="9"/>
      <c r="E37" s="9"/>
      <c r="F37" s="9">
        <v>7</v>
      </c>
      <c r="G37" s="9">
        <v>95</v>
      </c>
      <c r="H37" s="9"/>
      <c r="I37" s="9"/>
      <c r="J37" s="9">
        <v>16.7</v>
      </c>
      <c r="K37" s="9">
        <v>114.7</v>
      </c>
      <c r="L37" s="9"/>
      <c r="M37" s="9">
        <v>0.9</v>
      </c>
      <c r="N37" s="9">
        <v>38.700000000000003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>
        <v>45</v>
      </c>
      <c r="AD37" s="9"/>
      <c r="AE37" s="9"/>
    </row>
    <row r="38" spans="1:31" s="4" customFormat="1" x14ac:dyDescent="0.3">
      <c r="A38" s="30"/>
      <c r="B38" s="7"/>
      <c r="C38" s="7">
        <f>C6</f>
        <v>1</v>
      </c>
      <c r="D38" s="10"/>
      <c r="E38" s="10"/>
      <c r="F38" s="10">
        <f>F37*F6</f>
        <v>7</v>
      </c>
      <c r="G38" s="10">
        <f>G37*G6</f>
        <v>95</v>
      </c>
      <c r="H38" s="10"/>
      <c r="I38" s="10"/>
      <c r="J38" s="10">
        <f>J37*J6</f>
        <v>16.7</v>
      </c>
      <c r="K38" s="10">
        <f>K37*K6</f>
        <v>114.7</v>
      </c>
      <c r="L38" s="10"/>
      <c r="M38" s="10">
        <f>M37*M6</f>
        <v>0.9</v>
      </c>
      <c r="N38" s="10">
        <f>N37*N6</f>
        <v>38.700000000000003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>
        <f>AC37*AC6</f>
        <v>45</v>
      </c>
      <c r="AD38" s="10"/>
      <c r="AE38" s="10"/>
    </row>
    <row r="39" spans="1:31" x14ac:dyDescent="0.3">
      <c r="A39" s="30" t="s">
        <v>96</v>
      </c>
      <c r="B39" s="6">
        <v>200</v>
      </c>
      <c r="C39" s="6">
        <v>1</v>
      </c>
      <c r="D39" s="9"/>
      <c r="E39" s="9"/>
      <c r="F39" s="9"/>
      <c r="G39" s="9">
        <v>204</v>
      </c>
      <c r="H39" s="9">
        <v>1</v>
      </c>
      <c r="I39" s="9">
        <v>15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>
        <v>7.8</v>
      </c>
      <c r="AE39" s="9"/>
    </row>
    <row r="40" spans="1:31" s="4" customFormat="1" x14ac:dyDescent="0.3">
      <c r="A40" s="30"/>
      <c r="B40" s="7"/>
      <c r="C40" s="7">
        <f>C6</f>
        <v>1</v>
      </c>
      <c r="D40" s="10"/>
      <c r="E40" s="10"/>
      <c r="F40" s="10"/>
      <c r="G40" s="10">
        <v>204</v>
      </c>
      <c r="H40" s="10">
        <v>1</v>
      </c>
      <c r="I40" s="10">
        <v>15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>
        <f>AD39*AD6</f>
        <v>7.8</v>
      </c>
      <c r="AE40" s="10"/>
    </row>
    <row r="41" spans="1:31" x14ac:dyDescent="0.3">
      <c r="A41" s="30" t="s">
        <v>23</v>
      </c>
      <c r="B41" s="6">
        <v>50</v>
      </c>
      <c r="C41" s="6">
        <v>1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>
        <v>50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s="14" customFormat="1" x14ac:dyDescent="0.3">
      <c r="A42" s="30"/>
      <c r="B42" s="12"/>
      <c r="C42" s="12">
        <f>C6</f>
        <v>1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>Q41*Q6</f>
        <v>50</v>
      </c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x14ac:dyDescent="0.3">
      <c r="A43" s="30" t="s">
        <v>123</v>
      </c>
      <c r="B43" s="6">
        <v>200</v>
      </c>
      <c r="C43" s="6">
        <v>1</v>
      </c>
      <c r="D43" s="9"/>
      <c r="E43" s="9"/>
      <c r="F43" s="9"/>
      <c r="G43" s="9">
        <v>200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>
        <v>20</v>
      </c>
    </row>
    <row r="44" spans="1:31" s="4" customFormat="1" x14ac:dyDescent="0.3">
      <c r="A44" s="30"/>
      <c r="B44" s="7"/>
      <c r="C44" s="7">
        <f>C6</f>
        <v>1</v>
      </c>
      <c r="D44" s="10"/>
      <c r="E44" s="10"/>
      <c r="F44" s="10"/>
      <c r="G44" s="10">
        <f>G43*G6</f>
        <v>200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>
        <f>AE43*AE6</f>
        <v>20</v>
      </c>
    </row>
    <row r="45" spans="1:31" x14ac:dyDescent="0.3">
      <c r="A45" s="5" t="s">
        <v>33</v>
      </c>
      <c r="B45" s="6"/>
      <c r="C45" s="6"/>
      <c r="D45" s="11">
        <f>D9+D11+D13+D16+D18+D20+D22+D24+D26+D29+D31+D34+D36+D38+D40+D42+D44</f>
        <v>194.5</v>
      </c>
      <c r="E45" s="11">
        <f t="shared" ref="E45:AE45" si="34">E9+E11+E13+E16+E18+E20+E22+E24+E26+E29+E31+E34+E36+E38+E40+E42+E44</f>
        <v>241.6</v>
      </c>
      <c r="F45" s="11">
        <f t="shared" si="34"/>
        <v>65.190384615384616</v>
      </c>
      <c r="G45" s="11">
        <f t="shared" si="34"/>
        <v>1538.8</v>
      </c>
      <c r="H45" s="11">
        <f t="shared" si="34"/>
        <v>2</v>
      </c>
      <c r="I45" s="11">
        <f t="shared" si="34"/>
        <v>57.5</v>
      </c>
      <c r="J45" s="11">
        <f t="shared" si="34"/>
        <v>61.318750000000009</v>
      </c>
      <c r="K45" s="11">
        <f t="shared" si="34"/>
        <v>288</v>
      </c>
      <c r="L45" s="11">
        <f t="shared" si="34"/>
        <v>8.5</v>
      </c>
      <c r="M45" s="11">
        <f t="shared" si="34"/>
        <v>4.8</v>
      </c>
      <c r="N45" s="11">
        <f t="shared" si="34"/>
        <v>72</v>
      </c>
      <c r="O45" s="11">
        <f t="shared" si="34"/>
        <v>117.30000000000001</v>
      </c>
      <c r="P45" s="11">
        <f t="shared" si="34"/>
        <v>5.6</v>
      </c>
      <c r="Q45" s="11">
        <f t="shared" si="34"/>
        <v>220.4</v>
      </c>
      <c r="R45" s="11">
        <f t="shared" si="34"/>
        <v>20</v>
      </c>
      <c r="S45" s="11">
        <f t="shared" si="34"/>
        <v>77.900000000000006</v>
      </c>
      <c r="T45" s="11">
        <f t="shared" si="34"/>
        <v>0.2</v>
      </c>
      <c r="U45" s="11">
        <f t="shared" si="34"/>
        <v>45.5</v>
      </c>
      <c r="V45" s="11">
        <f t="shared" si="34"/>
        <v>50</v>
      </c>
      <c r="W45" s="11">
        <f t="shared" si="34"/>
        <v>63.8</v>
      </c>
      <c r="X45" s="11">
        <f t="shared" si="34"/>
        <v>13.2</v>
      </c>
      <c r="Y45" s="11">
        <f t="shared" si="34"/>
        <v>0.6</v>
      </c>
      <c r="Z45" s="11">
        <f t="shared" si="34"/>
        <v>24</v>
      </c>
      <c r="AA45" s="11">
        <f t="shared" si="34"/>
        <v>25</v>
      </c>
      <c r="AB45" s="11">
        <f t="shared" si="34"/>
        <v>25</v>
      </c>
      <c r="AC45" s="11">
        <f t="shared" si="34"/>
        <v>45</v>
      </c>
      <c r="AD45" s="11">
        <f t="shared" si="34"/>
        <v>7.8</v>
      </c>
      <c r="AE45" s="11">
        <f t="shared" si="34"/>
        <v>20</v>
      </c>
    </row>
    <row r="46" spans="1:31" x14ac:dyDescent="0.3">
      <c r="A46" s="5" t="s">
        <v>106</v>
      </c>
      <c r="B46" s="8"/>
      <c r="C46" s="8"/>
      <c r="D46" s="23">
        <f>D45/1000</f>
        <v>0.19450000000000001</v>
      </c>
      <c r="E46" s="23">
        <f t="shared" ref="E46:AE46" si="35">E45/1000</f>
        <v>0.24159999999999998</v>
      </c>
      <c r="F46" s="23">
        <f t="shared" si="35"/>
        <v>6.5190384615384622E-2</v>
      </c>
      <c r="G46" s="23">
        <f t="shared" si="35"/>
        <v>1.5387999999999999</v>
      </c>
      <c r="H46" s="23">
        <f t="shared" si="35"/>
        <v>2E-3</v>
      </c>
      <c r="I46" s="23">
        <f t="shared" si="35"/>
        <v>5.7500000000000002E-2</v>
      </c>
      <c r="J46" s="23">
        <f t="shared" si="35"/>
        <v>6.1318750000000005E-2</v>
      </c>
      <c r="K46" s="23">
        <f t="shared" si="35"/>
        <v>0.28799999999999998</v>
      </c>
      <c r="L46" s="23">
        <f t="shared" si="35"/>
        <v>8.5000000000000006E-3</v>
      </c>
      <c r="M46" s="23">
        <f t="shared" si="35"/>
        <v>4.7999999999999996E-3</v>
      </c>
      <c r="N46" s="23">
        <f t="shared" si="35"/>
        <v>7.1999999999999995E-2</v>
      </c>
      <c r="O46" s="23">
        <f t="shared" si="35"/>
        <v>0.11730000000000002</v>
      </c>
      <c r="P46" s="23">
        <f t="shared" si="35"/>
        <v>5.5999999999999999E-3</v>
      </c>
      <c r="Q46" s="23">
        <f t="shared" si="35"/>
        <v>0.22040000000000001</v>
      </c>
      <c r="R46" s="23">
        <f t="shared" si="35"/>
        <v>0.02</v>
      </c>
      <c r="S46" s="23">
        <f t="shared" si="35"/>
        <v>7.7900000000000011E-2</v>
      </c>
      <c r="T46" s="23">
        <f t="shared" si="35"/>
        <v>2.0000000000000001E-4</v>
      </c>
      <c r="U46" s="23">
        <f t="shared" si="35"/>
        <v>4.5499999999999999E-2</v>
      </c>
      <c r="V46" s="23">
        <f t="shared" si="35"/>
        <v>0.05</v>
      </c>
      <c r="W46" s="23">
        <f t="shared" si="35"/>
        <v>6.3799999999999996E-2</v>
      </c>
      <c r="X46" s="23">
        <f t="shared" si="35"/>
        <v>1.32E-2</v>
      </c>
      <c r="Y46" s="23">
        <f t="shared" si="35"/>
        <v>5.9999999999999995E-4</v>
      </c>
      <c r="Z46" s="23">
        <f t="shared" si="35"/>
        <v>2.4E-2</v>
      </c>
      <c r="AA46" s="23">
        <f t="shared" si="35"/>
        <v>2.5000000000000001E-2</v>
      </c>
      <c r="AB46" s="23">
        <f t="shared" si="35"/>
        <v>2.5000000000000001E-2</v>
      </c>
      <c r="AC46" s="23">
        <f t="shared" si="35"/>
        <v>4.4999999999999998E-2</v>
      </c>
      <c r="AD46" s="23">
        <f t="shared" si="35"/>
        <v>7.7999999999999996E-3</v>
      </c>
      <c r="AE46" s="23">
        <f t="shared" si="35"/>
        <v>0.02</v>
      </c>
    </row>
    <row r="47" spans="1:31" ht="57.6" x14ac:dyDescent="0.3">
      <c r="D47" s="3" t="s">
        <v>18</v>
      </c>
      <c r="E47" s="3" t="s">
        <v>4</v>
      </c>
      <c r="F47" s="3" t="s">
        <v>7</v>
      </c>
      <c r="G47" s="3" t="s">
        <v>8</v>
      </c>
      <c r="H47" s="3" t="s">
        <v>9</v>
      </c>
      <c r="I47" s="3" t="s">
        <v>5</v>
      </c>
      <c r="J47" s="3" t="s">
        <v>15</v>
      </c>
      <c r="K47" s="3" t="s">
        <v>13</v>
      </c>
      <c r="L47" s="3" t="s">
        <v>16</v>
      </c>
      <c r="M47" s="3" t="s">
        <v>6</v>
      </c>
      <c r="N47" s="3" t="s">
        <v>14</v>
      </c>
      <c r="O47" s="3" t="s">
        <v>19</v>
      </c>
      <c r="P47" s="3" t="s">
        <v>102</v>
      </c>
      <c r="Q47" s="3" t="s">
        <v>100</v>
      </c>
      <c r="R47" s="3" t="s">
        <v>57</v>
      </c>
      <c r="S47" s="3" t="s">
        <v>75</v>
      </c>
      <c r="T47" s="3" t="s">
        <v>21</v>
      </c>
      <c r="U47" s="3" t="s">
        <v>22</v>
      </c>
      <c r="V47" s="3" t="s">
        <v>111</v>
      </c>
      <c r="W47" s="3" t="s">
        <v>74</v>
      </c>
      <c r="X47" s="3" t="s">
        <v>56</v>
      </c>
      <c r="Y47" s="3" t="s">
        <v>73</v>
      </c>
      <c r="Z47" s="3" t="s">
        <v>72</v>
      </c>
      <c r="AA47" s="3" t="s">
        <v>58</v>
      </c>
      <c r="AB47" s="3" t="s">
        <v>31</v>
      </c>
      <c r="AC47" s="3" t="s">
        <v>66</v>
      </c>
      <c r="AD47" s="3" t="s">
        <v>10</v>
      </c>
      <c r="AE47" s="3" t="s">
        <v>29</v>
      </c>
    </row>
    <row r="48" spans="1:31" x14ac:dyDescent="0.3">
      <c r="D48" s="25">
        <f>D46/0.04</f>
        <v>4.8624999999999998</v>
      </c>
    </row>
    <row r="49" spans="1:4" x14ac:dyDescent="0.3">
      <c r="A49" s="1" t="s">
        <v>107</v>
      </c>
      <c r="D49" s="24" t="s">
        <v>108</v>
      </c>
    </row>
  </sheetData>
  <mergeCells count="18">
    <mergeCell ref="A4:H4"/>
    <mergeCell ref="A28:A29"/>
    <mergeCell ref="A30:A31"/>
    <mergeCell ref="A35:A36"/>
    <mergeCell ref="A37:A38"/>
    <mergeCell ref="A33:A34"/>
    <mergeCell ref="A8:A9"/>
    <mergeCell ref="A10:A11"/>
    <mergeCell ref="A12:A13"/>
    <mergeCell ref="A15:A16"/>
    <mergeCell ref="A17:A18"/>
    <mergeCell ref="A19:A20"/>
    <mergeCell ref="A21:A22"/>
    <mergeCell ref="A23:A24"/>
    <mergeCell ref="A25:A26"/>
    <mergeCell ref="A43:A44"/>
    <mergeCell ref="A39:A40"/>
    <mergeCell ref="A41:A42"/>
  </mergeCells>
  <pageMargins left="0.25" right="0.25" top="0.75" bottom="0.75" header="0.3" footer="0.3"/>
  <pageSetup paperSize="9" scale="47" fitToHeight="0" orientation="landscape" r:id="rId1"/>
  <colBreaks count="1" manualBreakCount="1">
    <brk id="31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3"/>
  <sheetViews>
    <sheetView view="pageBreakPreview" zoomScale="60" zoomScaleNormal="100" workbookViewId="0">
      <pane ySplit="6" topLeftCell="A10" activePane="bottomLeft" state="frozen"/>
      <selection pane="bottomLeft" activeCell="AF9" sqref="AF9"/>
    </sheetView>
  </sheetViews>
  <sheetFormatPr defaultRowHeight="14.4" x14ac:dyDescent="0.3"/>
  <cols>
    <col min="1" max="1" width="30.6640625" style="1" customWidth="1"/>
    <col min="2" max="2" width="7.88671875" customWidth="1"/>
    <col min="12" max="12" width="10.109375" customWidth="1"/>
  </cols>
  <sheetData>
    <row r="1" spans="1:36" x14ac:dyDescent="0.3">
      <c r="C1" s="2"/>
    </row>
    <row r="2" spans="1:36" ht="18" x14ac:dyDescent="0.35">
      <c r="O2" s="26" t="s">
        <v>110</v>
      </c>
    </row>
    <row r="4" spans="1:36" ht="18" x14ac:dyDescent="0.35">
      <c r="A4" s="29" t="s">
        <v>202</v>
      </c>
      <c r="B4" s="29"/>
      <c r="C4" s="29"/>
      <c r="D4" s="29"/>
      <c r="E4" s="29"/>
      <c r="F4" s="29"/>
      <c r="G4" s="29"/>
      <c r="H4" s="29"/>
      <c r="AE4" s="26" t="s">
        <v>109</v>
      </c>
    </row>
    <row r="5" spans="1:36" s="3" customFormat="1" ht="57.6" x14ac:dyDescent="0.3">
      <c r="A5" s="3" t="s">
        <v>0</v>
      </c>
      <c r="B5" s="3" t="s">
        <v>1</v>
      </c>
      <c r="C5" s="3" t="s">
        <v>98</v>
      </c>
      <c r="D5" s="3" t="s">
        <v>79</v>
      </c>
      <c r="E5" s="3" t="s">
        <v>5</v>
      </c>
      <c r="F5" s="3" t="s">
        <v>18</v>
      </c>
      <c r="G5" s="3" t="s">
        <v>56</v>
      </c>
      <c r="H5" s="3" t="s">
        <v>7</v>
      </c>
      <c r="I5" s="3" t="s">
        <v>78</v>
      </c>
      <c r="J5" s="3" t="s">
        <v>57</v>
      </c>
      <c r="K5" s="3" t="s">
        <v>165</v>
      </c>
      <c r="L5" s="3" t="s">
        <v>8</v>
      </c>
      <c r="M5" s="3" t="s">
        <v>9</v>
      </c>
      <c r="N5" s="3" t="s">
        <v>10</v>
      </c>
      <c r="O5" s="3" t="s">
        <v>66</v>
      </c>
      <c r="P5" s="3" t="s">
        <v>13</v>
      </c>
      <c r="Q5" s="3" t="s">
        <v>39</v>
      </c>
      <c r="R5" s="3" t="s">
        <v>14</v>
      </c>
      <c r="S5" s="3" t="s">
        <v>15</v>
      </c>
      <c r="T5" s="3" t="s">
        <v>6</v>
      </c>
      <c r="U5" s="3" t="s">
        <v>16</v>
      </c>
      <c r="V5" s="3" t="s">
        <v>102</v>
      </c>
      <c r="W5" s="3" t="s">
        <v>134</v>
      </c>
      <c r="X5" s="3" t="s">
        <v>103</v>
      </c>
      <c r="Y5" s="3" t="s">
        <v>99</v>
      </c>
      <c r="Z5" s="3" t="s">
        <v>27</v>
      </c>
      <c r="AA5" s="3" t="s">
        <v>100</v>
      </c>
      <c r="AB5" s="3" t="s">
        <v>111</v>
      </c>
      <c r="AC5" s="3" t="s">
        <v>22</v>
      </c>
      <c r="AD5" s="3" t="s">
        <v>54</v>
      </c>
      <c r="AE5" s="3" t="s">
        <v>63</v>
      </c>
      <c r="AF5" s="3" t="s">
        <v>4</v>
      </c>
      <c r="AG5" s="3" t="s">
        <v>44</v>
      </c>
      <c r="AH5" s="3" t="s">
        <v>37</v>
      </c>
      <c r="AI5" s="3" t="s">
        <v>216</v>
      </c>
      <c r="AJ5" s="3" t="s">
        <v>104</v>
      </c>
    </row>
    <row r="6" spans="1:36" s="19" customFormat="1" x14ac:dyDescent="0.3">
      <c r="A6" s="22" t="s">
        <v>105</v>
      </c>
      <c r="B6" s="20"/>
      <c r="C6" s="20">
        <v>1</v>
      </c>
      <c r="D6" s="20">
        <f>C6</f>
        <v>1</v>
      </c>
      <c r="E6" s="20">
        <f t="shared" ref="E6:N6" si="0">D6</f>
        <v>1</v>
      </c>
      <c r="F6" s="20">
        <f t="shared" si="0"/>
        <v>1</v>
      </c>
      <c r="G6" s="20">
        <f t="shared" si="0"/>
        <v>1</v>
      </c>
      <c r="H6" s="20">
        <f t="shared" si="0"/>
        <v>1</v>
      </c>
      <c r="I6" s="20">
        <f t="shared" si="0"/>
        <v>1</v>
      </c>
      <c r="J6" s="20">
        <f t="shared" si="0"/>
        <v>1</v>
      </c>
      <c r="K6" s="20">
        <f t="shared" si="0"/>
        <v>1</v>
      </c>
      <c r="L6" s="20">
        <f t="shared" si="0"/>
        <v>1</v>
      </c>
      <c r="M6" s="20">
        <f t="shared" si="0"/>
        <v>1</v>
      </c>
      <c r="N6" s="20">
        <f t="shared" si="0"/>
        <v>1</v>
      </c>
      <c r="O6" s="20">
        <f t="shared" ref="O6" si="1">N6</f>
        <v>1</v>
      </c>
      <c r="P6" s="20">
        <f t="shared" ref="P6" si="2">O6</f>
        <v>1</v>
      </c>
      <c r="Q6" s="20">
        <f t="shared" ref="Q6" si="3">P6</f>
        <v>1</v>
      </c>
      <c r="R6" s="20">
        <f t="shared" ref="R6" si="4">Q6</f>
        <v>1</v>
      </c>
      <c r="S6" s="20">
        <f t="shared" ref="S6" si="5">R6</f>
        <v>1</v>
      </c>
      <c r="T6" s="20">
        <f t="shared" ref="T6" si="6">S6</f>
        <v>1</v>
      </c>
      <c r="U6" s="20">
        <f t="shared" ref="U6" si="7">T6</f>
        <v>1</v>
      </c>
      <c r="V6" s="20">
        <f t="shared" ref="V6" si="8">U6</f>
        <v>1</v>
      </c>
      <c r="W6" s="20">
        <f t="shared" ref="W6" si="9">V6</f>
        <v>1</v>
      </c>
      <c r="X6" s="20">
        <f t="shared" ref="X6" si="10">W6</f>
        <v>1</v>
      </c>
      <c r="Y6" s="20">
        <f t="shared" ref="Y6" si="11">X6</f>
        <v>1</v>
      </c>
      <c r="Z6" s="20">
        <f t="shared" ref="Z6" si="12">Y6</f>
        <v>1</v>
      </c>
      <c r="AA6" s="20">
        <f t="shared" ref="AA6" si="13">Z6</f>
        <v>1</v>
      </c>
      <c r="AB6" s="20">
        <f t="shared" ref="AB6" si="14">AA6</f>
        <v>1</v>
      </c>
      <c r="AC6" s="20">
        <f t="shared" ref="AC6" si="15">AB6</f>
        <v>1</v>
      </c>
      <c r="AD6" s="20">
        <f t="shared" ref="AD6" si="16">AC6</f>
        <v>1</v>
      </c>
      <c r="AE6" s="20">
        <f t="shared" ref="AE6" si="17">AD6</f>
        <v>1</v>
      </c>
      <c r="AF6" s="20">
        <f t="shared" ref="AF6" si="18">AE6</f>
        <v>1</v>
      </c>
      <c r="AG6" s="20">
        <f t="shared" ref="AG6" si="19">AF6</f>
        <v>1</v>
      </c>
      <c r="AH6" s="20">
        <f t="shared" ref="AH6" si="20">AG6</f>
        <v>1</v>
      </c>
      <c r="AI6" s="20">
        <f t="shared" ref="AI6" si="21">AH6</f>
        <v>1</v>
      </c>
      <c r="AJ6" s="20">
        <f t="shared" ref="AJ6" si="22">AI6</f>
        <v>1</v>
      </c>
    </row>
    <row r="7" spans="1:36" s="18" customFormat="1" x14ac:dyDescent="0.3">
      <c r="A7" s="15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x14ac:dyDescent="0.3">
      <c r="A8" s="30" t="s">
        <v>228</v>
      </c>
      <c r="B8" s="6">
        <v>230</v>
      </c>
      <c r="C8" s="6">
        <v>1</v>
      </c>
      <c r="D8" s="9">
        <v>172.5</v>
      </c>
      <c r="E8" s="9">
        <v>19.2</v>
      </c>
      <c r="F8" s="9">
        <v>5.0999999999999996</v>
      </c>
      <c r="G8" s="9">
        <v>6.4</v>
      </c>
      <c r="H8" s="9">
        <v>6.4</v>
      </c>
      <c r="I8" s="9">
        <v>12.8</v>
      </c>
      <c r="J8" s="9">
        <v>44.7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s="4" customFormat="1" x14ac:dyDescent="0.3">
      <c r="A9" s="30"/>
      <c r="B9" s="7"/>
      <c r="C9" s="7">
        <f>C6</f>
        <v>1</v>
      </c>
      <c r="D9" s="10">
        <f>D8*D6</f>
        <v>172.5</v>
      </c>
      <c r="E9" s="10">
        <f t="shared" ref="E9:J9" si="23">E8*E6</f>
        <v>19.2</v>
      </c>
      <c r="F9" s="10">
        <f t="shared" si="23"/>
        <v>5.0999999999999996</v>
      </c>
      <c r="G9" s="10">
        <f t="shared" si="23"/>
        <v>6.4</v>
      </c>
      <c r="H9" s="10">
        <f t="shared" si="23"/>
        <v>6.4</v>
      </c>
      <c r="I9" s="10">
        <f t="shared" si="23"/>
        <v>12.8</v>
      </c>
      <c r="J9" s="10">
        <f t="shared" si="23"/>
        <v>44.7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x14ac:dyDescent="0.3">
      <c r="A10" s="30" t="s">
        <v>77</v>
      </c>
      <c r="B10" s="6">
        <v>20</v>
      </c>
      <c r="C10" s="6">
        <v>1</v>
      </c>
      <c r="D10" s="9"/>
      <c r="E10" s="9"/>
      <c r="F10" s="9"/>
      <c r="G10" s="9"/>
      <c r="H10" s="9"/>
      <c r="I10" s="9"/>
      <c r="J10" s="9"/>
      <c r="K10" s="9">
        <v>20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s="4" customFormat="1" x14ac:dyDescent="0.3">
      <c r="A11" s="30"/>
      <c r="B11" s="7"/>
      <c r="C11" s="7">
        <f>C6</f>
        <v>1</v>
      </c>
      <c r="D11" s="10"/>
      <c r="E11" s="10"/>
      <c r="F11" s="10"/>
      <c r="G11" s="10"/>
      <c r="H11" s="10"/>
      <c r="I11" s="10"/>
      <c r="J11" s="10"/>
      <c r="K11" s="10">
        <f>K10*K6</f>
        <v>20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x14ac:dyDescent="0.3">
      <c r="A12" s="30" t="s">
        <v>122</v>
      </c>
      <c r="B12" s="6">
        <v>200</v>
      </c>
      <c r="C12" s="6">
        <v>1</v>
      </c>
      <c r="D12" s="9"/>
      <c r="E12" s="9">
        <v>15</v>
      </c>
      <c r="F12" s="9"/>
      <c r="G12" s="9"/>
      <c r="H12" s="9"/>
      <c r="I12" s="9"/>
      <c r="J12" s="9"/>
      <c r="K12" s="9"/>
      <c r="L12" s="9">
        <v>204</v>
      </c>
      <c r="M12" s="9">
        <v>1</v>
      </c>
      <c r="N12" s="9">
        <v>7.8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s="4" customFormat="1" x14ac:dyDescent="0.3">
      <c r="A13" s="30"/>
      <c r="B13" s="7"/>
      <c r="C13" s="7">
        <f>C6</f>
        <v>1</v>
      </c>
      <c r="D13" s="10"/>
      <c r="E13" s="10">
        <f>E12*E6</f>
        <v>15</v>
      </c>
      <c r="F13" s="10"/>
      <c r="G13" s="10"/>
      <c r="H13" s="10"/>
      <c r="I13" s="10"/>
      <c r="J13" s="10"/>
      <c r="K13" s="10"/>
      <c r="L13" s="10">
        <f>L12*L6</f>
        <v>204</v>
      </c>
      <c r="M13" s="10">
        <f t="shared" ref="M13:N13" si="24">M12*M6</f>
        <v>1</v>
      </c>
      <c r="N13" s="10">
        <f t="shared" si="24"/>
        <v>7.8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x14ac:dyDescent="0.3">
      <c r="A14" s="30" t="s">
        <v>23</v>
      </c>
      <c r="B14" s="6">
        <v>100</v>
      </c>
      <c r="C14" s="6">
        <v>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>
        <v>100</v>
      </c>
      <c r="AB14" s="9"/>
      <c r="AC14" s="9"/>
      <c r="AD14" s="9"/>
      <c r="AE14" s="9"/>
      <c r="AF14" s="9"/>
      <c r="AG14" s="9"/>
      <c r="AH14" s="9"/>
      <c r="AI14" s="9"/>
      <c r="AJ14" s="9"/>
    </row>
    <row r="15" spans="1:36" s="4" customFormat="1" x14ac:dyDescent="0.3">
      <c r="A15" s="30"/>
      <c r="B15" s="7"/>
      <c r="C15" s="7">
        <f>C6</f>
        <v>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>
        <f t="shared" ref="AA15" si="25">AA14*AA6</f>
        <v>100</v>
      </c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s="18" customFormat="1" x14ac:dyDescent="0.3">
      <c r="A16" s="15" t="s">
        <v>76</v>
      </c>
      <c r="B16" s="16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x14ac:dyDescent="0.3">
      <c r="A17" s="30" t="s">
        <v>164</v>
      </c>
      <c r="B17" s="6">
        <v>250</v>
      </c>
      <c r="C17" s="6">
        <v>1</v>
      </c>
      <c r="D17" s="9"/>
      <c r="E17" s="9"/>
      <c r="F17" s="9"/>
      <c r="G17" s="9"/>
      <c r="H17" s="9"/>
      <c r="I17" s="9"/>
      <c r="J17" s="9">
        <v>9.6</v>
      </c>
      <c r="K17" s="9"/>
      <c r="L17" s="9">
        <v>211.5</v>
      </c>
      <c r="M17" s="9"/>
      <c r="N17" s="9"/>
      <c r="O17" s="9">
        <v>36.1</v>
      </c>
      <c r="P17" s="9">
        <v>40.1</v>
      </c>
      <c r="Q17" s="9">
        <v>9.6</v>
      </c>
      <c r="R17" s="9">
        <v>12.8</v>
      </c>
      <c r="S17" s="9">
        <v>11.4</v>
      </c>
      <c r="T17" s="9">
        <v>1.9</v>
      </c>
      <c r="U17" s="9">
        <v>4.8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6" s="4" customFormat="1" x14ac:dyDescent="0.3">
      <c r="A18" s="30"/>
      <c r="B18" s="7"/>
      <c r="C18" s="7">
        <f>C6</f>
        <v>1</v>
      </c>
      <c r="D18" s="10"/>
      <c r="E18" s="10"/>
      <c r="F18" s="10"/>
      <c r="G18" s="10"/>
      <c r="H18" s="10"/>
      <c r="I18" s="10"/>
      <c r="J18" s="10">
        <f>J17*J6</f>
        <v>9.6</v>
      </c>
      <c r="K18" s="10"/>
      <c r="L18" s="10">
        <f>L17*L6</f>
        <v>211.5</v>
      </c>
      <c r="M18" s="10"/>
      <c r="N18" s="10"/>
      <c r="O18" s="10">
        <f>O17*O6</f>
        <v>36.1</v>
      </c>
      <c r="P18" s="10">
        <f t="shared" ref="P18:U18" si="26">P17*P6</f>
        <v>40.1</v>
      </c>
      <c r="Q18" s="10">
        <f t="shared" si="26"/>
        <v>9.6</v>
      </c>
      <c r="R18" s="10">
        <f t="shared" si="26"/>
        <v>12.8</v>
      </c>
      <c r="S18" s="10">
        <f t="shared" si="26"/>
        <v>11.4</v>
      </c>
      <c r="T18" s="10">
        <f t="shared" si="26"/>
        <v>1.9</v>
      </c>
      <c r="U18" s="10">
        <f t="shared" si="26"/>
        <v>4.8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x14ac:dyDescent="0.3">
      <c r="A19" s="30" t="s">
        <v>163</v>
      </c>
      <c r="B19" s="6">
        <v>100</v>
      </c>
      <c r="C19" s="6">
        <v>1</v>
      </c>
      <c r="D19" s="9"/>
      <c r="E19" s="9"/>
      <c r="F19" s="9">
        <v>4.4000000000000004</v>
      </c>
      <c r="G19" s="9"/>
      <c r="H19" s="9"/>
      <c r="I19" s="9"/>
      <c r="J19" s="9">
        <v>5.5</v>
      </c>
      <c r="K19" s="9"/>
      <c r="L19" s="9">
        <v>16.3</v>
      </c>
      <c r="M19" s="9"/>
      <c r="N19" s="9"/>
      <c r="O19" s="9"/>
      <c r="P19" s="9"/>
      <c r="Q19" s="9"/>
      <c r="R19" s="9"/>
      <c r="S19" s="9"/>
      <c r="T19" s="9">
        <v>0.2</v>
      </c>
      <c r="U19" s="9">
        <v>1.9</v>
      </c>
      <c r="V19" s="9">
        <v>1.6</v>
      </c>
      <c r="W19" s="9">
        <v>2.8</v>
      </c>
      <c r="X19" s="9">
        <v>183.8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s="4" customFormat="1" x14ac:dyDescent="0.3">
      <c r="A20" s="30"/>
      <c r="B20" s="7"/>
      <c r="C20" s="7">
        <f>C6</f>
        <v>1</v>
      </c>
      <c r="D20" s="10"/>
      <c r="E20" s="10"/>
      <c r="F20" s="10">
        <f>F19*F6</f>
        <v>4.4000000000000004</v>
      </c>
      <c r="G20" s="10"/>
      <c r="H20" s="10"/>
      <c r="I20" s="10"/>
      <c r="J20" s="10">
        <f>J19*J6</f>
        <v>5.5</v>
      </c>
      <c r="K20" s="10"/>
      <c r="L20" s="10">
        <f>L19*L6</f>
        <v>16.3</v>
      </c>
      <c r="M20" s="10"/>
      <c r="N20" s="10"/>
      <c r="O20" s="10"/>
      <c r="P20" s="10"/>
      <c r="Q20" s="10"/>
      <c r="R20" s="10"/>
      <c r="S20" s="10"/>
      <c r="T20" s="10">
        <f>T19*T6</f>
        <v>0.2</v>
      </c>
      <c r="U20" s="10">
        <f t="shared" ref="U20:X20" si="27">U19*U6</f>
        <v>1.9</v>
      </c>
      <c r="V20" s="10">
        <f t="shared" si="27"/>
        <v>1.6</v>
      </c>
      <c r="W20" s="10">
        <f t="shared" si="27"/>
        <v>2.8</v>
      </c>
      <c r="X20" s="10">
        <f t="shared" si="27"/>
        <v>183.8</v>
      </c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x14ac:dyDescent="0.3">
      <c r="A21" s="30" t="s">
        <v>116</v>
      </c>
      <c r="B21" s="6">
        <v>180</v>
      </c>
      <c r="C21" s="6">
        <v>1</v>
      </c>
      <c r="D21" s="9"/>
      <c r="E21" s="9"/>
      <c r="F21" s="9"/>
      <c r="G21" s="9"/>
      <c r="H21" s="9">
        <v>9</v>
      </c>
      <c r="I21" s="9"/>
      <c r="J21" s="9"/>
      <c r="K21" s="9"/>
      <c r="L21" s="9">
        <v>378</v>
      </c>
      <c r="M21" s="9"/>
      <c r="N21" s="9"/>
      <c r="O21" s="9"/>
      <c r="P21" s="9"/>
      <c r="Q21" s="9"/>
      <c r="R21" s="9"/>
      <c r="S21" s="9"/>
      <c r="T21" s="9">
        <v>3.1</v>
      </c>
      <c r="U21" s="9"/>
      <c r="V21" s="9"/>
      <c r="W21" s="9"/>
      <c r="X21" s="9"/>
      <c r="Y21" s="9">
        <v>63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6" s="4" customFormat="1" x14ac:dyDescent="0.3">
      <c r="A22" s="30"/>
      <c r="B22" s="7"/>
      <c r="C22" s="7">
        <f>C6</f>
        <v>1</v>
      </c>
      <c r="D22" s="10"/>
      <c r="E22" s="10"/>
      <c r="F22" s="10"/>
      <c r="G22" s="10"/>
      <c r="H22" s="10">
        <f>H21*H6</f>
        <v>9</v>
      </c>
      <c r="I22" s="10"/>
      <c r="J22" s="10"/>
      <c r="K22" s="10"/>
      <c r="L22" s="10">
        <f>L21*L6</f>
        <v>378</v>
      </c>
      <c r="M22" s="10"/>
      <c r="N22" s="10"/>
      <c r="O22" s="10"/>
      <c r="P22" s="10"/>
      <c r="Q22" s="10"/>
      <c r="R22" s="10"/>
      <c r="S22" s="10"/>
      <c r="T22" s="10">
        <f>T21*T6</f>
        <v>3.1</v>
      </c>
      <c r="U22" s="10"/>
      <c r="V22" s="10"/>
      <c r="W22" s="10"/>
      <c r="X22" s="10"/>
      <c r="Y22" s="10">
        <f>Y21*Y6</f>
        <v>63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x14ac:dyDescent="0.3">
      <c r="A23" s="30" t="s">
        <v>140</v>
      </c>
      <c r="B23" s="6">
        <v>200</v>
      </c>
      <c r="C23" s="6">
        <v>1</v>
      </c>
      <c r="D23" s="9"/>
      <c r="E23" s="9">
        <v>10</v>
      </c>
      <c r="F23" s="9"/>
      <c r="G23" s="9"/>
      <c r="H23" s="9"/>
      <c r="I23" s="9"/>
      <c r="J23" s="9"/>
      <c r="K23" s="9"/>
      <c r="L23" s="9">
        <v>197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>
        <v>25.5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s="4" customFormat="1" x14ac:dyDescent="0.3">
      <c r="A24" s="30"/>
      <c r="B24" s="7"/>
      <c r="C24" s="7">
        <f>C6</f>
        <v>1</v>
      </c>
      <c r="D24" s="10"/>
      <c r="E24" s="10">
        <f>E23*E6</f>
        <v>10</v>
      </c>
      <c r="F24" s="10"/>
      <c r="G24" s="10"/>
      <c r="H24" s="10"/>
      <c r="I24" s="10"/>
      <c r="J24" s="10"/>
      <c r="K24" s="10"/>
      <c r="L24" s="10">
        <f>L23*L6</f>
        <v>197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>
        <f>Z23*Z6</f>
        <v>25.5</v>
      </c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x14ac:dyDescent="0.3">
      <c r="A25" s="30" t="s">
        <v>23</v>
      </c>
      <c r="B25" s="6">
        <v>50</v>
      </c>
      <c r="C25" s="6">
        <v>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>
        <v>50</v>
      </c>
      <c r="AB25" s="9"/>
      <c r="AC25" s="9"/>
      <c r="AD25" s="9"/>
      <c r="AE25" s="9"/>
      <c r="AF25" s="9"/>
      <c r="AG25" s="9"/>
      <c r="AH25" s="9"/>
      <c r="AI25" s="9"/>
      <c r="AJ25" s="9"/>
    </row>
    <row r="26" spans="1:36" s="4" customFormat="1" x14ac:dyDescent="0.3">
      <c r="A26" s="30"/>
      <c r="B26" s="7"/>
      <c r="C26" s="7">
        <f>C6</f>
        <v>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>
        <f>AA25*AA6</f>
        <v>50</v>
      </c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x14ac:dyDescent="0.3">
      <c r="A27" s="30" t="s">
        <v>24</v>
      </c>
      <c r="B27" s="6">
        <v>50</v>
      </c>
      <c r="C27" s="6">
        <v>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>
        <v>50</v>
      </c>
      <c r="AC27" s="9"/>
      <c r="AD27" s="9"/>
      <c r="AE27" s="9"/>
      <c r="AF27" s="9"/>
      <c r="AG27" s="9"/>
      <c r="AH27" s="9"/>
      <c r="AI27" s="9"/>
      <c r="AJ27" s="9"/>
    </row>
    <row r="28" spans="1:36" s="4" customFormat="1" x14ac:dyDescent="0.3">
      <c r="A28" s="30"/>
      <c r="B28" s="7"/>
      <c r="C28" s="7">
        <f>C6</f>
        <v>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>
        <f>AB27*AB6</f>
        <v>50</v>
      </c>
      <c r="AC28" s="10"/>
      <c r="AD28" s="10"/>
      <c r="AE28" s="10"/>
      <c r="AF28" s="10"/>
      <c r="AG28" s="10"/>
      <c r="AH28" s="10"/>
      <c r="AI28" s="10"/>
      <c r="AJ28" s="10"/>
    </row>
    <row r="29" spans="1:36" s="18" customFormat="1" x14ac:dyDescent="0.3">
      <c r="A29" s="15" t="s">
        <v>25</v>
      </c>
      <c r="B29" s="16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x14ac:dyDescent="0.3">
      <c r="A30" s="30" t="s">
        <v>22</v>
      </c>
      <c r="B30" s="6">
        <v>100</v>
      </c>
      <c r="C30" s="6">
        <v>1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>
        <v>100</v>
      </c>
      <c r="AD30" s="9"/>
      <c r="AE30" s="9"/>
      <c r="AF30" s="9"/>
      <c r="AG30" s="9"/>
      <c r="AH30" s="9"/>
      <c r="AI30" s="9"/>
      <c r="AJ30" s="9"/>
    </row>
    <row r="31" spans="1:36" s="4" customFormat="1" x14ac:dyDescent="0.3">
      <c r="A31" s="30"/>
      <c r="B31" s="7"/>
      <c r="C31" s="7">
        <f>C6</f>
        <v>1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>
        <f>AC30*AC6</f>
        <v>100</v>
      </c>
      <c r="AD31" s="10"/>
      <c r="AE31" s="10"/>
      <c r="AF31" s="10"/>
      <c r="AG31" s="10"/>
      <c r="AH31" s="10"/>
      <c r="AI31" s="10"/>
      <c r="AJ31" s="10"/>
    </row>
    <row r="32" spans="1:36" x14ac:dyDescent="0.3">
      <c r="A32" s="30" t="s">
        <v>51</v>
      </c>
      <c r="B32" s="6">
        <v>50</v>
      </c>
      <c r="C32" s="6">
        <v>1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>
        <v>50</v>
      </c>
      <c r="AE32" s="9"/>
      <c r="AF32" s="9"/>
      <c r="AG32" s="9"/>
      <c r="AH32" s="9"/>
      <c r="AI32" s="9"/>
      <c r="AJ32" s="9"/>
    </row>
    <row r="33" spans="1:36" s="4" customFormat="1" x14ac:dyDescent="0.3">
      <c r="A33" s="30"/>
      <c r="B33" s="7"/>
      <c r="C33" s="7">
        <f>C6</f>
        <v>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>
        <f>AD32*AD6</f>
        <v>50</v>
      </c>
      <c r="AE33" s="10"/>
      <c r="AF33" s="10"/>
      <c r="AG33" s="10"/>
      <c r="AH33" s="10"/>
      <c r="AI33" s="10"/>
      <c r="AJ33" s="10"/>
    </row>
    <row r="34" spans="1:36" x14ac:dyDescent="0.3">
      <c r="A34" s="30" t="s">
        <v>162</v>
      </c>
      <c r="B34" s="6">
        <v>200</v>
      </c>
      <c r="C34" s="6">
        <v>1</v>
      </c>
      <c r="D34" s="9"/>
      <c r="E34" s="9">
        <v>15</v>
      </c>
      <c r="F34" s="9"/>
      <c r="G34" s="9"/>
      <c r="H34" s="9"/>
      <c r="I34" s="9"/>
      <c r="J34" s="9"/>
      <c r="K34" s="9"/>
      <c r="L34" s="9">
        <v>210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>
        <v>22</v>
      </c>
      <c r="AF34" s="9"/>
      <c r="AG34" s="9"/>
      <c r="AH34" s="9"/>
      <c r="AI34" s="9"/>
      <c r="AJ34" s="9"/>
    </row>
    <row r="35" spans="1:36" s="4" customFormat="1" x14ac:dyDescent="0.3">
      <c r="A35" s="30"/>
      <c r="B35" s="7"/>
      <c r="C35" s="7">
        <f>C6</f>
        <v>1</v>
      </c>
      <c r="D35" s="10"/>
      <c r="E35" s="10">
        <f>E34*E6</f>
        <v>15</v>
      </c>
      <c r="F35" s="10"/>
      <c r="G35" s="10"/>
      <c r="H35" s="10"/>
      <c r="I35" s="10"/>
      <c r="J35" s="10"/>
      <c r="K35" s="10"/>
      <c r="L35" s="10">
        <f>L34*L6</f>
        <v>210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>
        <f>AE34*AE6</f>
        <v>22</v>
      </c>
      <c r="AF35" s="10"/>
      <c r="AG35" s="10"/>
      <c r="AH35" s="10"/>
      <c r="AI35" s="10"/>
      <c r="AJ35" s="10"/>
    </row>
    <row r="36" spans="1:36" s="18" customFormat="1" x14ac:dyDescent="0.3">
      <c r="A36" s="15" t="s">
        <v>30</v>
      </c>
      <c r="B36" s="16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 x14ac:dyDescent="0.3">
      <c r="A37" s="30" t="s">
        <v>215</v>
      </c>
      <c r="B37" s="6">
        <v>100</v>
      </c>
      <c r="C37" s="6">
        <v>1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>
        <v>63.8</v>
      </c>
      <c r="Q37" s="9"/>
      <c r="R37" s="9">
        <v>13.3</v>
      </c>
      <c r="S37" s="9">
        <v>11.9</v>
      </c>
      <c r="T37" s="9">
        <v>1</v>
      </c>
      <c r="U37" s="9">
        <v>15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>
        <v>31.1</v>
      </c>
      <c r="AJ37" s="9"/>
    </row>
    <row r="38" spans="1:36" s="14" customFormat="1" x14ac:dyDescent="0.3">
      <c r="A38" s="30"/>
      <c r="B38" s="12"/>
      <c r="C38" s="12">
        <f>C6</f>
        <v>1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>
        <f t="shared" ref="P38" si="28">P37*P6</f>
        <v>63.8</v>
      </c>
      <c r="Q38" s="13"/>
      <c r="R38" s="13">
        <f>R37*R6</f>
        <v>13.3</v>
      </c>
      <c r="S38" s="13">
        <f t="shared" ref="S38:U38" si="29">S37*S6</f>
        <v>11.9</v>
      </c>
      <c r="T38" s="13">
        <f t="shared" si="29"/>
        <v>1</v>
      </c>
      <c r="U38" s="13">
        <f t="shared" si="29"/>
        <v>15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>
        <f t="shared" ref="AI38" si="30">AI37*AI6</f>
        <v>31.1</v>
      </c>
      <c r="AJ38" s="13"/>
    </row>
    <row r="39" spans="1:36" x14ac:dyDescent="0.3">
      <c r="A39" s="30" t="s">
        <v>161</v>
      </c>
      <c r="B39" s="6">
        <v>100</v>
      </c>
      <c r="C39" s="6">
        <v>1</v>
      </c>
      <c r="D39" s="9"/>
      <c r="E39" s="9"/>
      <c r="F39" s="9"/>
      <c r="G39" s="9"/>
      <c r="H39" s="9">
        <v>6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>
        <v>3.5</v>
      </c>
      <c r="U39" s="9"/>
      <c r="V39" s="9"/>
      <c r="W39" s="9"/>
      <c r="X39" s="9"/>
      <c r="Y39" s="9"/>
      <c r="Z39" s="9"/>
      <c r="AA39" s="9">
        <v>16</v>
      </c>
      <c r="AB39" s="9"/>
      <c r="AC39" s="9"/>
      <c r="AD39" s="9"/>
      <c r="AE39" s="9"/>
      <c r="AF39" s="9">
        <v>24</v>
      </c>
      <c r="AG39" s="9">
        <v>113.9</v>
      </c>
      <c r="AH39" s="9"/>
      <c r="AI39" s="9"/>
      <c r="AJ39" s="9"/>
    </row>
    <row r="40" spans="1:36" s="4" customFormat="1" x14ac:dyDescent="0.3">
      <c r="A40" s="30"/>
      <c r="B40" s="7"/>
      <c r="C40" s="7">
        <f>C6</f>
        <v>1</v>
      </c>
      <c r="D40" s="10"/>
      <c r="E40" s="10"/>
      <c r="F40" s="10"/>
      <c r="G40" s="10"/>
      <c r="H40" s="10">
        <f>H39*H6</f>
        <v>6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>
        <f>T39*T6</f>
        <v>3.5</v>
      </c>
      <c r="U40" s="10"/>
      <c r="V40" s="10"/>
      <c r="W40" s="10"/>
      <c r="X40" s="10"/>
      <c r="Y40" s="10"/>
      <c r="Z40" s="10"/>
      <c r="AA40" s="10">
        <f>AA39*AA6</f>
        <v>16</v>
      </c>
      <c r="AB40" s="10"/>
      <c r="AC40" s="10"/>
      <c r="AD40" s="10"/>
      <c r="AE40" s="10"/>
      <c r="AF40" s="10">
        <f>AF39*AF6</f>
        <v>24</v>
      </c>
      <c r="AG40" s="10">
        <f>AG39*AG6</f>
        <v>113.9</v>
      </c>
      <c r="AH40" s="10"/>
      <c r="AI40" s="10"/>
      <c r="AJ40" s="10"/>
    </row>
    <row r="41" spans="1:36" x14ac:dyDescent="0.3">
      <c r="A41" s="30" t="s">
        <v>121</v>
      </c>
      <c r="B41" s="6">
        <v>180</v>
      </c>
      <c r="C41" s="6">
        <v>1</v>
      </c>
      <c r="D41" s="9"/>
      <c r="E41" s="9"/>
      <c r="F41" s="9"/>
      <c r="G41" s="9"/>
      <c r="H41" s="9">
        <v>4.4000000000000004</v>
      </c>
      <c r="I41" s="9"/>
      <c r="J41" s="9"/>
      <c r="K41" s="9"/>
      <c r="L41" s="9">
        <v>140.5</v>
      </c>
      <c r="M41" s="9"/>
      <c r="N41" s="9"/>
      <c r="O41" s="9"/>
      <c r="P41" s="9"/>
      <c r="Q41" s="9"/>
      <c r="R41" s="9"/>
      <c r="S41" s="9"/>
      <c r="T41" s="9">
        <v>0.4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>
        <v>43.9</v>
      </c>
      <c r="AI41" s="9"/>
      <c r="AJ41" s="9"/>
    </row>
    <row r="42" spans="1:36" s="4" customFormat="1" x14ac:dyDescent="0.3">
      <c r="A42" s="30"/>
      <c r="B42" s="7"/>
      <c r="C42" s="7">
        <f>C6</f>
        <v>1</v>
      </c>
      <c r="D42" s="10"/>
      <c r="E42" s="10"/>
      <c r="F42" s="10"/>
      <c r="G42" s="10"/>
      <c r="H42" s="10">
        <f>H41*H6</f>
        <v>4.4000000000000004</v>
      </c>
      <c r="I42" s="10"/>
      <c r="J42" s="10"/>
      <c r="K42" s="10"/>
      <c r="L42" s="10">
        <f>L41*L6</f>
        <v>140.5</v>
      </c>
      <c r="M42" s="10"/>
      <c r="N42" s="10"/>
      <c r="O42" s="10"/>
      <c r="P42" s="10"/>
      <c r="Q42" s="10"/>
      <c r="R42" s="10"/>
      <c r="S42" s="10"/>
      <c r="T42" s="10">
        <f>T41*T6</f>
        <v>0.4</v>
      </c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>
        <f>AH41*AH6</f>
        <v>43.9</v>
      </c>
      <c r="AI42" s="10"/>
      <c r="AJ42" s="10"/>
    </row>
    <row r="43" spans="1:36" x14ac:dyDescent="0.3">
      <c r="A43" s="30" t="s">
        <v>124</v>
      </c>
      <c r="B43" s="6">
        <v>200</v>
      </c>
      <c r="C43" s="6">
        <v>1</v>
      </c>
      <c r="D43" s="9"/>
      <c r="E43" s="9">
        <v>10</v>
      </c>
      <c r="F43" s="9"/>
      <c r="G43" s="9"/>
      <c r="H43" s="9"/>
      <c r="I43" s="9"/>
      <c r="J43" s="9"/>
      <c r="K43" s="9"/>
      <c r="L43" s="9">
        <v>204</v>
      </c>
      <c r="M43" s="9">
        <v>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 s="14" customFormat="1" x14ac:dyDescent="0.3">
      <c r="A44" s="30"/>
      <c r="B44" s="12"/>
      <c r="C44" s="12">
        <f>C6</f>
        <v>1</v>
      </c>
      <c r="D44" s="13"/>
      <c r="E44" s="13">
        <f>E43*E6</f>
        <v>10</v>
      </c>
      <c r="F44" s="13"/>
      <c r="G44" s="13"/>
      <c r="H44" s="13"/>
      <c r="I44" s="13"/>
      <c r="J44" s="13"/>
      <c r="K44" s="13"/>
      <c r="L44" s="13">
        <f>L43*L6</f>
        <v>204</v>
      </c>
      <c r="M44" s="13">
        <f>M43*M6</f>
        <v>1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x14ac:dyDescent="0.3">
      <c r="A45" s="30" t="s">
        <v>24</v>
      </c>
      <c r="B45" s="6">
        <v>50</v>
      </c>
      <c r="C45" s="6">
        <v>1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>
        <v>50</v>
      </c>
      <c r="AC45" s="9"/>
      <c r="AD45" s="9"/>
      <c r="AE45" s="9"/>
      <c r="AF45" s="9"/>
      <c r="AG45" s="9"/>
      <c r="AH45" s="9"/>
      <c r="AI45" s="9"/>
      <c r="AJ45" s="9"/>
    </row>
    <row r="46" spans="1:36" s="14" customFormat="1" x14ac:dyDescent="0.3">
      <c r="A46" s="30"/>
      <c r="B46" s="7"/>
      <c r="C46" s="12">
        <f>C6</f>
        <v>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>
        <f>AB45*AB6</f>
        <v>50</v>
      </c>
      <c r="AC46" s="13"/>
      <c r="AD46" s="13"/>
      <c r="AE46" s="13"/>
      <c r="AF46" s="13"/>
      <c r="AG46" s="13"/>
      <c r="AH46" s="13"/>
      <c r="AI46" s="13"/>
      <c r="AJ46" s="13"/>
    </row>
    <row r="47" spans="1:36" x14ac:dyDescent="0.3">
      <c r="A47" s="30" t="s">
        <v>87</v>
      </c>
      <c r="B47" s="6">
        <v>180</v>
      </c>
      <c r="C47" s="6">
        <v>1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>
        <v>180</v>
      </c>
    </row>
    <row r="48" spans="1:36" s="4" customFormat="1" x14ac:dyDescent="0.3">
      <c r="A48" s="30"/>
      <c r="B48" s="7"/>
      <c r="C48" s="7">
        <f>C6</f>
        <v>1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>
        <f>AJ47*AJ6</f>
        <v>180</v>
      </c>
    </row>
    <row r="49" spans="1:36" x14ac:dyDescent="0.3">
      <c r="A49" s="5" t="s">
        <v>33</v>
      </c>
      <c r="B49" s="6"/>
      <c r="C49" s="6"/>
      <c r="D49" s="11">
        <f>D9+D11+D13+D15+D18+D20+D22+D24+D26+D28+D31+D33+D35+D38+D40+D42+D44+D46+D48</f>
        <v>172.5</v>
      </c>
      <c r="E49" s="11">
        <f t="shared" ref="E49:AJ49" si="31">E9+E11+E13+E15+E18+E20+E22+E24+E26+E28+E31+E33+E35+E38+E40+E42+E44+E46+E48</f>
        <v>69.2</v>
      </c>
      <c r="F49" s="11">
        <f t="shared" si="31"/>
        <v>9.5</v>
      </c>
      <c r="G49" s="11">
        <f t="shared" si="31"/>
        <v>6.4</v>
      </c>
      <c r="H49" s="11">
        <f t="shared" si="31"/>
        <v>25.799999999999997</v>
      </c>
      <c r="I49" s="11">
        <f t="shared" si="31"/>
        <v>12.8</v>
      </c>
      <c r="J49" s="11">
        <f t="shared" si="31"/>
        <v>59.800000000000004</v>
      </c>
      <c r="K49" s="11">
        <f t="shared" si="31"/>
        <v>20</v>
      </c>
      <c r="L49" s="11">
        <f t="shared" si="31"/>
        <v>1561.3</v>
      </c>
      <c r="M49" s="11">
        <f t="shared" si="31"/>
        <v>2</v>
      </c>
      <c r="N49" s="11">
        <f t="shared" si="31"/>
        <v>7.8</v>
      </c>
      <c r="O49" s="11">
        <f t="shared" si="31"/>
        <v>36.1</v>
      </c>
      <c r="P49" s="11">
        <f t="shared" si="31"/>
        <v>103.9</v>
      </c>
      <c r="Q49" s="11">
        <f t="shared" si="31"/>
        <v>9.6</v>
      </c>
      <c r="R49" s="11">
        <f t="shared" si="31"/>
        <v>26.1</v>
      </c>
      <c r="S49" s="11">
        <f t="shared" si="31"/>
        <v>23.3</v>
      </c>
      <c r="T49" s="11">
        <f t="shared" si="31"/>
        <v>10.1</v>
      </c>
      <c r="U49" s="11">
        <f t="shared" si="31"/>
        <v>21.7</v>
      </c>
      <c r="V49" s="11">
        <f t="shared" si="31"/>
        <v>1.6</v>
      </c>
      <c r="W49" s="11">
        <f t="shared" si="31"/>
        <v>2.8</v>
      </c>
      <c r="X49" s="11">
        <f t="shared" si="31"/>
        <v>183.8</v>
      </c>
      <c r="Y49" s="11">
        <f t="shared" si="31"/>
        <v>63</v>
      </c>
      <c r="Z49" s="11">
        <f t="shared" si="31"/>
        <v>25.5</v>
      </c>
      <c r="AA49" s="11">
        <f t="shared" si="31"/>
        <v>166</v>
      </c>
      <c r="AB49" s="11">
        <f t="shared" si="31"/>
        <v>100</v>
      </c>
      <c r="AC49" s="11">
        <f t="shared" si="31"/>
        <v>100</v>
      </c>
      <c r="AD49" s="11">
        <f t="shared" si="31"/>
        <v>50</v>
      </c>
      <c r="AE49" s="11">
        <f t="shared" si="31"/>
        <v>22</v>
      </c>
      <c r="AF49" s="11">
        <f t="shared" si="31"/>
        <v>24</v>
      </c>
      <c r="AG49" s="11">
        <f t="shared" si="31"/>
        <v>113.9</v>
      </c>
      <c r="AH49" s="11">
        <f t="shared" si="31"/>
        <v>43.9</v>
      </c>
      <c r="AI49" s="11">
        <f t="shared" si="31"/>
        <v>31.1</v>
      </c>
      <c r="AJ49" s="11">
        <f t="shared" si="31"/>
        <v>180</v>
      </c>
    </row>
    <row r="50" spans="1:36" x14ac:dyDescent="0.3">
      <c r="A50" s="5" t="s">
        <v>106</v>
      </c>
      <c r="B50" s="8"/>
      <c r="C50" s="8"/>
      <c r="D50" s="23">
        <f>D49/1000</f>
        <v>0.17249999999999999</v>
      </c>
      <c r="E50" s="23">
        <f t="shared" ref="E50:AJ50" si="32">E49/1000</f>
        <v>6.9199999999999998E-2</v>
      </c>
      <c r="F50" s="23">
        <f t="shared" si="32"/>
        <v>9.4999999999999998E-3</v>
      </c>
      <c r="G50" s="23">
        <f t="shared" si="32"/>
        <v>6.4000000000000003E-3</v>
      </c>
      <c r="H50" s="23">
        <f t="shared" si="32"/>
        <v>2.5799999999999997E-2</v>
      </c>
      <c r="I50" s="23">
        <f t="shared" si="32"/>
        <v>1.2800000000000001E-2</v>
      </c>
      <c r="J50" s="23">
        <f t="shared" si="32"/>
        <v>5.9800000000000006E-2</v>
      </c>
      <c r="K50" s="23">
        <f t="shared" si="32"/>
        <v>0.02</v>
      </c>
      <c r="L50" s="23">
        <f t="shared" si="32"/>
        <v>1.5612999999999999</v>
      </c>
      <c r="M50" s="23">
        <f t="shared" si="32"/>
        <v>2E-3</v>
      </c>
      <c r="N50" s="23">
        <f t="shared" si="32"/>
        <v>7.7999999999999996E-3</v>
      </c>
      <c r="O50" s="23">
        <f t="shared" si="32"/>
        <v>3.61E-2</v>
      </c>
      <c r="P50" s="23">
        <f t="shared" si="32"/>
        <v>0.10390000000000001</v>
      </c>
      <c r="Q50" s="23">
        <f t="shared" si="32"/>
        <v>9.5999999999999992E-3</v>
      </c>
      <c r="R50" s="23">
        <f t="shared" si="32"/>
        <v>2.6100000000000002E-2</v>
      </c>
      <c r="S50" s="23">
        <f t="shared" si="32"/>
        <v>2.3300000000000001E-2</v>
      </c>
      <c r="T50" s="23">
        <f t="shared" si="32"/>
        <v>1.01E-2</v>
      </c>
      <c r="U50" s="23">
        <f t="shared" si="32"/>
        <v>2.1700000000000001E-2</v>
      </c>
      <c r="V50" s="23">
        <f t="shared" si="32"/>
        <v>1.6000000000000001E-3</v>
      </c>
      <c r="W50" s="23">
        <f t="shared" si="32"/>
        <v>2.8E-3</v>
      </c>
      <c r="X50" s="23">
        <f t="shared" si="32"/>
        <v>0.18380000000000002</v>
      </c>
      <c r="Y50" s="23">
        <f t="shared" si="32"/>
        <v>6.3E-2</v>
      </c>
      <c r="Z50" s="23">
        <f t="shared" si="32"/>
        <v>2.5499999999999998E-2</v>
      </c>
      <c r="AA50" s="23">
        <f t="shared" si="32"/>
        <v>0.16600000000000001</v>
      </c>
      <c r="AB50" s="23">
        <f t="shared" si="32"/>
        <v>0.1</v>
      </c>
      <c r="AC50" s="23">
        <f t="shared" si="32"/>
        <v>0.1</v>
      </c>
      <c r="AD50" s="23">
        <f t="shared" si="32"/>
        <v>0.05</v>
      </c>
      <c r="AE50" s="23">
        <f t="shared" si="32"/>
        <v>2.1999999999999999E-2</v>
      </c>
      <c r="AF50" s="23">
        <f t="shared" si="32"/>
        <v>2.4E-2</v>
      </c>
      <c r="AG50" s="23">
        <f t="shared" si="32"/>
        <v>0.1139</v>
      </c>
      <c r="AH50" s="23">
        <f t="shared" si="32"/>
        <v>4.3900000000000002E-2</v>
      </c>
      <c r="AI50" s="23">
        <f t="shared" si="32"/>
        <v>3.1100000000000003E-2</v>
      </c>
      <c r="AJ50" s="23">
        <f t="shared" si="32"/>
        <v>0.18</v>
      </c>
    </row>
    <row r="51" spans="1:36" ht="57.6" x14ac:dyDescent="0.3">
      <c r="D51" s="3" t="s">
        <v>79</v>
      </c>
      <c r="E51" s="3" t="s">
        <v>5</v>
      </c>
      <c r="F51" s="3" t="s">
        <v>18</v>
      </c>
      <c r="G51" s="3" t="s">
        <v>56</v>
      </c>
      <c r="H51" s="3" t="s">
        <v>7</v>
      </c>
      <c r="I51" s="3" t="s">
        <v>78</v>
      </c>
      <c r="J51" s="3" t="s">
        <v>57</v>
      </c>
      <c r="K51" s="3" t="s">
        <v>165</v>
      </c>
      <c r="L51" s="3" t="s">
        <v>8</v>
      </c>
      <c r="M51" s="3" t="s">
        <v>9</v>
      </c>
      <c r="N51" s="3" t="s">
        <v>10</v>
      </c>
      <c r="O51" s="3" t="s">
        <v>66</v>
      </c>
      <c r="P51" s="3" t="s">
        <v>13</v>
      </c>
      <c r="Q51" s="3" t="s">
        <v>39</v>
      </c>
      <c r="R51" s="3" t="s">
        <v>14</v>
      </c>
      <c r="S51" s="3" t="s">
        <v>15</v>
      </c>
      <c r="T51" s="3" t="s">
        <v>6</v>
      </c>
      <c r="U51" s="3" t="s">
        <v>16</v>
      </c>
      <c r="V51" s="3" t="s">
        <v>102</v>
      </c>
      <c r="W51" s="3" t="s">
        <v>134</v>
      </c>
      <c r="X51" s="3" t="s">
        <v>103</v>
      </c>
      <c r="Y51" s="3" t="s">
        <v>99</v>
      </c>
      <c r="Z51" s="3" t="s">
        <v>27</v>
      </c>
      <c r="AA51" s="3" t="s">
        <v>100</v>
      </c>
      <c r="AB51" s="3" t="s">
        <v>111</v>
      </c>
      <c r="AC51" s="3" t="s">
        <v>22</v>
      </c>
      <c r="AD51" s="3" t="s">
        <v>54</v>
      </c>
      <c r="AE51" s="3" t="s">
        <v>63</v>
      </c>
      <c r="AF51" s="3" t="s">
        <v>4</v>
      </c>
      <c r="AG51" s="3" t="s">
        <v>44</v>
      </c>
      <c r="AH51" s="3" t="s">
        <v>37</v>
      </c>
      <c r="AI51" s="3" t="s">
        <v>216</v>
      </c>
      <c r="AJ51" s="3" t="s">
        <v>104</v>
      </c>
    </row>
    <row r="52" spans="1:36" x14ac:dyDescent="0.3">
      <c r="F52" s="25">
        <f>F50/0.04</f>
        <v>0.23749999999999999</v>
      </c>
    </row>
    <row r="53" spans="1:36" x14ac:dyDescent="0.3">
      <c r="A53" s="1" t="s">
        <v>107</v>
      </c>
      <c r="F53" s="24" t="s">
        <v>108</v>
      </c>
    </row>
  </sheetData>
  <mergeCells count="20">
    <mergeCell ref="A19:A20"/>
    <mergeCell ref="A21:A22"/>
    <mergeCell ref="A23:A24"/>
    <mergeCell ref="A25:A26"/>
    <mergeCell ref="A4:H4"/>
    <mergeCell ref="A8:A9"/>
    <mergeCell ref="A10:A11"/>
    <mergeCell ref="A12:A13"/>
    <mergeCell ref="A14:A15"/>
    <mergeCell ref="A17:A18"/>
    <mergeCell ref="A27:A28"/>
    <mergeCell ref="A30:A31"/>
    <mergeCell ref="A47:A48"/>
    <mergeCell ref="A34:A35"/>
    <mergeCell ref="A37:A38"/>
    <mergeCell ref="A39:A40"/>
    <mergeCell ref="A41:A42"/>
    <mergeCell ref="A43:A44"/>
    <mergeCell ref="A45:A46"/>
    <mergeCell ref="A32:A33"/>
  </mergeCells>
  <pageMargins left="0.25" right="0.25" top="0.75" bottom="0.75" header="0.3" footer="0.3"/>
  <pageSetup paperSize="9" scale="41" fitToHeight="0" orientation="landscape" r:id="rId1"/>
  <colBreaks count="1" manualBreakCount="1">
    <brk id="3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1"/>
  <sheetViews>
    <sheetView view="pageBreakPreview" zoomScale="60" zoomScaleNormal="100" workbookViewId="0">
      <pane ySplit="6" topLeftCell="A10" activePane="bottomLeft" state="frozen"/>
      <selection pane="bottomLeft" activeCell="Y1" sqref="Y1"/>
    </sheetView>
  </sheetViews>
  <sheetFormatPr defaultRowHeight="14.4" x14ac:dyDescent="0.3"/>
  <cols>
    <col min="1" max="1" width="30.6640625" style="1" customWidth="1"/>
    <col min="2" max="2" width="7.6640625" customWidth="1"/>
    <col min="9" max="9" width="10.33203125" customWidth="1"/>
  </cols>
  <sheetData>
    <row r="1" spans="1:34" x14ac:dyDescent="0.3">
      <c r="C1" s="2"/>
    </row>
    <row r="2" spans="1:34" ht="18" x14ac:dyDescent="0.35">
      <c r="Q2" s="26" t="s">
        <v>110</v>
      </c>
    </row>
    <row r="4" spans="1:34" ht="18" x14ac:dyDescent="0.35">
      <c r="A4" s="29" t="s">
        <v>203</v>
      </c>
      <c r="B4" s="29"/>
      <c r="C4" s="29"/>
      <c r="D4" s="29"/>
      <c r="E4" s="29"/>
      <c r="F4" s="29"/>
      <c r="G4" s="29"/>
      <c r="H4" s="29"/>
    </row>
    <row r="5" spans="1:34" s="3" customFormat="1" ht="57.6" x14ac:dyDescent="0.3">
      <c r="A5" s="3" t="s">
        <v>0</v>
      </c>
      <c r="B5" s="3" t="s">
        <v>1</v>
      </c>
      <c r="C5" s="3" t="s">
        <v>98</v>
      </c>
      <c r="D5" s="3" t="s">
        <v>50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49</v>
      </c>
      <c r="K5" s="3" t="s">
        <v>134</v>
      </c>
      <c r="L5" s="3" t="s">
        <v>66</v>
      </c>
      <c r="M5" s="3" t="s">
        <v>15</v>
      </c>
      <c r="N5" s="3" t="s">
        <v>13</v>
      </c>
      <c r="O5" s="3" t="s">
        <v>14</v>
      </c>
      <c r="P5" s="3" t="s">
        <v>144</v>
      </c>
      <c r="Q5" s="3" t="s">
        <v>16</v>
      </c>
      <c r="R5" s="3" t="s">
        <v>57</v>
      </c>
      <c r="S5" s="3" t="s">
        <v>38</v>
      </c>
      <c r="T5" s="3" t="s">
        <v>18</v>
      </c>
      <c r="U5" s="3" t="s">
        <v>56</v>
      </c>
      <c r="V5" s="3" t="s">
        <v>59</v>
      </c>
      <c r="W5" s="3" t="s">
        <v>22</v>
      </c>
      <c r="X5" s="3" t="s">
        <v>221</v>
      </c>
      <c r="Y5" s="3" t="s">
        <v>55</v>
      </c>
      <c r="Z5" s="3" t="s">
        <v>23</v>
      </c>
      <c r="AA5" s="3" t="s">
        <v>111</v>
      </c>
      <c r="AB5" s="3" t="s">
        <v>102</v>
      </c>
      <c r="AC5" s="3" t="s">
        <v>41</v>
      </c>
      <c r="AD5" s="3" t="s">
        <v>39</v>
      </c>
      <c r="AE5" s="3" t="s">
        <v>9</v>
      </c>
      <c r="AF5" s="3" t="s">
        <v>10</v>
      </c>
      <c r="AG5" s="3" t="s">
        <v>31</v>
      </c>
      <c r="AH5" s="3" t="s">
        <v>29</v>
      </c>
    </row>
    <row r="6" spans="1:34" s="19" customFormat="1" x14ac:dyDescent="0.3">
      <c r="A6" s="22" t="s">
        <v>105</v>
      </c>
      <c r="B6" s="20"/>
      <c r="C6" s="20">
        <v>1</v>
      </c>
      <c r="D6" s="20">
        <f>C6</f>
        <v>1</v>
      </c>
      <c r="E6" s="20">
        <f t="shared" ref="E6:K6" si="0">D6</f>
        <v>1</v>
      </c>
      <c r="F6" s="20">
        <f t="shared" si="0"/>
        <v>1</v>
      </c>
      <c r="G6" s="20">
        <f t="shared" si="0"/>
        <v>1</v>
      </c>
      <c r="H6" s="20">
        <f t="shared" si="0"/>
        <v>1</v>
      </c>
      <c r="I6" s="20">
        <f t="shared" si="0"/>
        <v>1</v>
      </c>
      <c r="J6" s="20">
        <f t="shared" si="0"/>
        <v>1</v>
      </c>
      <c r="K6" s="20">
        <f t="shared" si="0"/>
        <v>1</v>
      </c>
      <c r="L6" s="20">
        <f t="shared" ref="L6" si="1">K6</f>
        <v>1</v>
      </c>
      <c r="M6" s="20">
        <f t="shared" ref="M6" si="2">L6</f>
        <v>1</v>
      </c>
      <c r="N6" s="20">
        <f t="shared" ref="N6" si="3">M6</f>
        <v>1</v>
      </c>
      <c r="O6" s="20">
        <f t="shared" ref="O6" si="4">N6</f>
        <v>1</v>
      </c>
      <c r="P6" s="20">
        <f t="shared" ref="P6" si="5">O6</f>
        <v>1</v>
      </c>
      <c r="Q6" s="20">
        <f t="shared" ref="Q6" si="6">P6</f>
        <v>1</v>
      </c>
      <c r="R6" s="20">
        <f t="shared" ref="R6" si="7">Q6</f>
        <v>1</v>
      </c>
      <c r="S6" s="20">
        <f t="shared" ref="S6" si="8">R6</f>
        <v>1</v>
      </c>
      <c r="T6" s="20">
        <f t="shared" ref="T6" si="9">S6</f>
        <v>1</v>
      </c>
      <c r="U6" s="20">
        <f t="shared" ref="U6" si="10">T6</f>
        <v>1</v>
      </c>
      <c r="V6" s="20">
        <f t="shared" ref="V6" si="11">U6</f>
        <v>1</v>
      </c>
      <c r="W6" s="20">
        <f t="shared" ref="W6" si="12">V6</f>
        <v>1</v>
      </c>
      <c r="X6" s="20">
        <f t="shared" ref="X6" si="13">W6</f>
        <v>1</v>
      </c>
      <c r="Y6" s="20">
        <f t="shared" ref="Y6" si="14">X6</f>
        <v>1</v>
      </c>
      <c r="Z6" s="20">
        <f t="shared" ref="Z6" si="15">Y6</f>
        <v>1</v>
      </c>
      <c r="AA6" s="20">
        <f t="shared" ref="AA6" si="16">Z6</f>
        <v>1</v>
      </c>
      <c r="AB6" s="20">
        <f t="shared" ref="AB6" si="17">AA6</f>
        <v>1</v>
      </c>
      <c r="AC6" s="20">
        <f t="shared" ref="AC6" si="18">AB6</f>
        <v>1</v>
      </c>
      <c r="AD6" s="20">
        <f t="shared" ref="AD6" si="19">AC6</f>
        <v>1</v>
      </c>
      <c r="AE6" s="20">
        <f t="shared" ref="AE6" si="20">AD6</f>
        <v>1</v>
      </c>
      <c r="AF6" s="20">
        <f t="shared" ref="AF6" si="21">AE6</f>
        <v>1</v>
      </c>
      <c r="AG6" s="20">
        <f t="shared" ref="AG6" si="22">AF6</f>
        <v>1</v>
      </c>
      <c r="AH6" s="20">
        <f t="shared" ref="AH6" si="23">AG6</f>
        <v>1</v>
      </c>
    </row>
    <row r="7" spans="1:34" s="18" customFormat="1" x14ac:dyDescent="0.3">
      <c r="A7" s="15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x14ac:dyDescent="0.3">
      <c r="A8" s="30" t="s">
        <v>112</v>
      </c>
      <c r="B8" s="6">
        <v>250</v>
      </c>
      <c r="C8" s="6">
        <v>1</v>
      </c>
      <c r="D8" s="9">
        <v>52.9</v>
      </c>
      <c r="E8" s="9">
        <v>123.8</v>
      </c>
      <c r="F8" s="9">
        <v>6</v>
      </c>
      <c r="G8" s="9">
        <v>2.4</v>
      </c>
      <c r="H8" s="9">
        <v>11.9</v>
      </c>
      <c r="I8" s="9">
        <v>71.400000000000006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s="4" customFormat="1" x14ac:dyDescent="0.3">
      <c r="A9" s="30"/>
      <c r="B9" s="7"/>
      <c r="C9" s="7">
        <f>C6</f>
        <v>1</v>
      </c>
      <c r="D9" s="10">
        <f>D8*D6</f>
        <v>52.9</v>
      </c>
      <c r="E9" s="10">
        <f t="shared" ref="E9:I9" si="24">E8*E6</f>
        <v>123.8</v>
      </c>
      <c r="F9" s="10">
        <f t="shared" si="24"/>
        <v>6</v>
      </c>
      <c r="G9" s="10">
        <f t="shared" si="24"/>
        <v>2.4</v>
      </c>
      <c r="H9" s="10">
        <f t="shared" si="24"/>
        <v>11.9</v>
      </c>
      <c r="I9" s="10">
        <f t="shared" si="24"/>
        <v>71.400000000000006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x14ac:dyDescent="0.3">
      <c r="A10" s="30" t="s">
        <v>113</v>
      </c>
      <c r="B10" s="6">
        <v>200</v>
      </c>
      <c r="C10" s="6">
        <v>1</v>
      </c>
      <c r="D10" s="9"/>
      <c r="E10" s="9">
        <v>100</v>
      </c>
      <c r="F10" s="9">
        <v>10</v>
      </c>
      <c r="G10" s="9"/>
      <c r="H10" s="9"/>
      <c r="I10" s="9">
        <v>122</v>
      </c>
      <c r="J10" s="9">
        <v>4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s="4" customFormat="1" x14ac:dyDescent="0.3">
      <c r="A11" s="30"/>
      <c r="B11" s="7"/>
      <c r="C11" s="7">
        <f>C6</f>
        <v>1</v>
      </c>
      <c r="D11" s="10"/>
      <c r="E11" s="10">
        <f>E10*E6</f>
        <v>100</v>
      </c>
      <c r="F11" s="10">
        <f>F10*F6</f>
        <v>10</v>
      </c>
      <c r="G11" s="10"/>
      <c r="H11" s="10"/>
      <c r="I11" s="10">
        <f>I10*I6</f>
        <v>122</v>
      </c>
      <c r="J11" s="10">
        <f>J10*J6</f>
        <v>4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x14ac:dyDescent="0.3">
      <c r="A12" s="30" t="s">
        <v>167</v>
      </c>
      <c r="B12" s="6">
        <v>10</v>
      </c>
      <c r="C12" s="6">
        <v>1</v>
      </c>
      <c r="D12" s="9"/>
      <c r="E12" s="9"/>
      <c r="F12" s="9"/>
      <c r="G12" s="9"/>
      <c r="H12" s="9"/>
      <c r="I12" s="9"/>
      <c r="J12" s="9"/>
      <c r="K12" s="9">
        <v>10.9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s="4" customFormat="1" x14ac:dyDescent="0.3">
      <c r="A13" s="30"/>
      <c r="B13" s="7"/>
      <c r="C13" s="7">
        <f>C6</f>
        <v>1</v>
      </c>
      <c r="D13" s="10"/>
      <c r="E13" s="10"/>
      <c r="F13" s="10"/>
      <c r="G13" s="10"/>
      <c r="H13" s="10"/>
      <c r="I13" s="10"/>
      <c r="J13" s="10"/>
      <c r="K13" s="10">
        <f>K12*K6</f>
        <v>10.9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x14ac:dyDescent="0.3">
      <c r="A14" s="30" t="s">
        <v>23</v>
      </c>
      <c r="B14" s="6">
        <v>90</v>
      </c>
      <c r="C14" s="6">
        <v>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>
        <v>90</v>
      </c>
      <c r="AA14" s="9"/>
      <c r="AB14" s="9"/>
      <c r="AC14" s="9"/>
      <c r="AD14" s="9"/>
      <c r="AE14" s="9"/>
      <c r="AF14" s="9"/>
      <c r="AG14" s="9"/>
      <c r="AH14" s="9"/>
    </row>
    <row r="15" spans="1:34" s="4" customFormat="1" x14ac:dyDescent="0.3">
      <c r="A15" s="30"/>
      <c r="B15" s="7"/>
      <c r="C15" s="7">
        <f>C6</f>
        <v>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>
        <f t="shared" ref="Z15" si="25">Z14*Z6</f>
        <v>90</v>
      </c>
      <c r="AA15" s="10"/>
      <c r="AB15" s="10"/>
      <c r="AC15" s="10"/>
      <c r="AD15" s="10"/>
      <c r="AE15" s="10"/>
      <c r="AF15" s="10"/>
      <c r="AG15" s="10"/>
      <c r="AH15" s="10"/>
    </row>
    <row r="16" spans="1:34" s="18" customFormat="1" x14ac:dyDescent="0.3">
      <c r="A16" s="15" t="s">
        <v>12</v>
      </c>
      <c r="B16" s="16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x14ac:dyDescent="0.3">
      <c r="A17" s="30" t="s">
        <v>168</v>
      </c>
      <c r="B17" s="6">
        <v>250</v>
      </c>
      <c r="C17" s="6">
        <v>1</v>
      </c>
      <c r="D17" s="9"/>
      <c r="E17" s="9"/>
      <c r="F17" s="9"/>
      <c r="G17" s="9">
        <v>1.9</v>
      </c>
      <c r="H17" s="9"/>
      <c r="I17" s="9">
        <v>180.3</v>
      </c>
      <c r="J17" s="9"/>
      <c r="K17" s="9"/>
      <c r="L17" s="9">
        <v>60.1</v>
      </c>
      <c r="M17" s="9">
        <v>14.3</v>
      </c>
      <c r="N17" s="9">
        <v>38.5</v>
      </c>
      <c r="O17" s="9">
        <v>12.8</v>
      </c>
      <c r="P17" s="9">
        <v>4.8</v>
      </c>
      <c r="Q17" s="9">
        <v>4.8</v>
      </c>
      <c r="R17" s="9">
        <v>9.6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s="4" customFormat="1" x14ac:dyDescent="0.3">
      <c r="A18" s="30"/>
      <c r="B18" s="7"/>
      <c r="C18" s="7">
        <f>C6</f>
        <v>1</v>
      </c>
      <c r="D18" s="10"/>
      <c r="E18" s="10"/>
      <c r="F18" s="10"/>
      <c r="G18" s="10">
        <f>G17*G6</f>
        <v>1.9</v>
      </c>
      <c r="H18" s="10"/>
      <c r="I18" s="10">
        <f>I17*I6</f>
        <v>180.3</v>
      </c>
      <c r="J18" s="10"/>
      <c r="K18" s="10"/>
      <c r="L18" s="10">
        <f>L17*L6</f>
        <v>60.1</v>
      </c>
      <c r="M18" s="10">
        <f t="shared" ref="M18:R18" si="26">M17*M6</f>
        <v>14.3</v>
      </c>
      <c r="N18" s="10">
        <f t="shared" si="26"/>
        <v>38.5</v>
      </c>
      <c r="O18" s="10">
        <f t="shared" si="26"/>
        <v>12.8</v>
      </c>
      <c r="P18" s="10">
        <f t="shared" si="26"/>
        <v>4.8</v>
      </c>
      <c r="Q18" s="10">
        <f t="shared" si="26"/>
        <v>4.8</v>
      </c>
      <c r="R18" s="10">
        <f t="shared" si="26"/>
        <v>9.6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x14ac:dyDescent="0.3">
      <c r="A19" s="30" t="s">
        <v>169</v>
      </c>
      <c r="B19" s="6">
        <v>100</v>
      </c>
      <c r="C19" s="6">
        <v>1</v>
      </c>
      <c r="D19" s="9"/>
      <c r="E19" s="9">
        <v>10</v>
      </c>
      <c r="F19" s="9"/>
      <c r="G19" s="9"/>
      <c r="H19" s="9"/>
      <c r="I19" s="9"/>
      <c r="J19" s="9"/>
      <c r="K19" s="9"/>
      <c r="L19" s="9"/>
      <c r="M19" s="9">
        <v>11.9</v>
      </c>
      <c r="N19" s="9">
        <v>26.7</v>
      </c>
      <c r="O19" s="9"/>
      <c r="P19" s="9"/>
      <c r="Q19" s="9">
        <v>6</v>
      </c>
      <c r="R19" s="9"/>
      <c r="S19" s="9">
        <v>76.900000000000006</v>
      </c>
      <c r="T19" s="9">
        <v>10</v>
      </c>
      <c r="U19" s="9">
        <v>10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s="4" customFormat="1" x14ac:dyDescent="0.3">
      <c r="A20" s="30"/>
      <c r="B20" s="7"/>
      <c r="C20" s="7">
        <f>C6</f>
        <v>1</v>
      </c>
      <c r="D20" s="10"/>
      <c r="E20" s="10">
        <f>E19*E6</f>
        <v>10</v>
      </c>
      <c r="F20" s="10"/>
      <c r="G20" s="10"/>
      <c r="H20" s="10"/>
      <c r="I20" s="10"/>
      <c r="J20" s="10"/>
      <c r="K20" s="10"/>
      <c r="L20" s="10"/>
      <c r="M20" s="10">
        <f>M19*M6</f>
        <v>11.9</v>
      </c>
      <c r="N20" s="10">
        <f>N19*N6</f>
        <v>26.7</v>
      </c>
      <c r="O20" s="10"/>
      <c r="P20" s="10"/>
      <c r="Q20" s="10">
        <f>Q19*Q6</f>
        <v>6</v>
      </c>
      <c r="R20" s="10"/>
      <c r="S20" s="10">
        <f>S19*S6</f>
        <v>76.900000000000006</v>
      </c>
      <c r="T20" s="10">
        <f t="shared" ref="T20:U20" si="27">T19*T6</f>
        <v>10</v>
      </c>
      <c r="U20" s="10">
        <f t="shared" si="27"/>
        <v>10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x14ac:dyDescent="0.3">
      <c r="A21" s="30" t="s">
        <v>170</v>
      </c>
      <c r="B21" s="6">
        <v>180</v>
      </c>
      <c r="C21" s="6">
        <v>1</v>
      </c>
      <c r="D21" s="9"/>
      <c r="E21" s="9"/>
      <c r="F21" s="9"/>
      <c r="G21" s="9">
        <v>1.8</v>
      </c>
      <c r="H21" s="9">
        <v>4.4000000000000004</v>
      </c>
      <c r="I21" s="9">
        <v>144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>
        <v>39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s="4" customFormat="1" x14ac:dyDescent="0.3">
      <c r="A22" s="30"/>
      <c r="B22" s="7"/>
      <c r="C22" s="7">
        <f>C6</f>
        <v>1</v>
      </c>
      <c r="D22" s="10"/>
      <c r="E22" s="10"/>
      <c r="F22" s="10"/>
      <c r="G22" s="10">
        <f>G21*G6</f>
        <v>1.8</v>
      </c>
      <c r="H22" s="10">
        <f t="shared" ref="H22:I22" si="28">H21*H6</f>
        <v>4.4000000000000004</v>
      </c>
      <c r="I22" s="10">
        <f t="shared" si="28"/>
        <v>144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>
        <f>V21*V6</f>
        <v>39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x14ac:dyDescent="0.3">
      <c r="A23" s="30" t="s">
        <v>80</v>
      </c>
      <c r="B23" s="6">
        <v>200</v>
      </c>
      <c r="C23" s="6">
        <v>1</v>
      </c>
      <c r="D23" s="9"/>
      <c r="E23" s="9"/>
      <c r="F23" s="9">
        <v>10</v>
      </c>
      <c r="G23" s="9"/>
      <c r="H23" s="9"/>
      <c r="I23" s="9">
        <v>210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>
        <v>28.4</v>
      </c>
      <c r="X23" s="9"/>
      <c r="Y23" s="9">
        <v>20</v>
      </c>
      <c r="Z23" s="9"/>
      <c r="AA23" s="9"/>
      <c r="AB23" s="9"/>
      <c r="AC23" s="9"/>
      <c r="AD23" s="9"/>
      <c r="AE23" s="9"/>
      <c r="AF23" s="9"/>
      <c r="AG23" s="9"/>
      <c r="AH23" s="9"/>
    </row>
    <row r="24" spans="1:34" s="4" customFormat="1" x14ac:dyDescent="0.3">
      <c r="A24" s="30"/>
      <c r="B24" s="7"/>
      <c r="C24" s="7">
        <f>C6</f>
        <v>1</v>
      </c>
      <c r="D24" s="10"/>
      <c r="E24" s="10"/>
      <c r="F24" s="10">
        <f>F23*F6</f>
        <v>10</v>
      </c>
      <c r="G24" s="10"/>
      <c r="H24" s="10"/>
      <c r="I24" s="10">
        <f>I23*I6</f>
        <v>210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>
        <f>W23*W6</f>
        <v>28.4</v>
      </c>
      <c r="X24" s="10"/>
      <c r="Y24" s="10">
        <f>Y23*Y6</f>
        <v>20</v>
      </c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x14ac:dyDescent="0.3">
      <c r="A25" s="30" t="s">
        <v>23</v>
      </c>
      <c r="B25" s="6">
        <v>50</v>
      </c>
      <c r="C25" s="6">
        <v>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>
        <v>50</v>
      </c>
      <c r="AA25" s="9"/>
      <c r="AB25" s="9"/>
      <c r="AC25" s="9"/>
      <c r="AD25" s="9"/>
      <c r="AE25" s="9"/>
      <c r="AF25" s="9"/>
      <c r="AG25" s="9"/>
      <c r="AH25" s="9"/>
    </row>
    <row r="26" spans="1:34" s="4" customFormat="1" x14ac:dyDescent="0.3">
      <c r="A26" s="30"/>
      <c r="B26" s="7"/>
      <c r="C26" s="7">
        <f>C6</f>
        <v>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>
        <f>Z25*Z6</f>
        <v>50</v>
      </c>
      <c r="AA26" s="10"/>
      <c r="AB26" s="10"/>
      <c r="AC26" s="10"/>
      <c r="AD26" s="10"/>
      <c r="AE26" s="10"/>
      <c r="AF26" s="10"/>
      <c r="AG26" s="10"/>
      <c r="AH26" s="10"/>
    </row>
    <row r="27" spans="1:34" x14ac:dyDescent="0.3">
      <c r="A27" s="30" t="s">
        <v>24</v>
      </c>
      <c r="B27" s="6">
        <v>50</v>
      </c>
      <c r="C27" s="6">
        <v>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>
        <v>50</v>
      </c>
      <c r="AB27" s="9"/>
      <c r="AC27" s="9"/>
      <c r="AD27" s="9"/>
      <c r="AE27" s="9"/>
      <c r="AF27" s="9"/>
      <c r="AG27" s="9"/>
      <c r="AH27" s="9"/>
    </row>
    <row r="28" spans="1:34" s="4" customFormat="1" x14ac:dyDescent="0.3">
      <c r="A28" s="30"/>
      <c r="B28" s="7"/>
      <c r="C28" s="7">
        <f>C6</f>
        <v>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>
        <f>AA27*AA6</f>
        <v>50</v>
      </c>
      <c r="AB28" s="10"/>
      <c r="AC28" s="10"/>
      <c r="AD28" s="10"/>
      <c r="AE28" s="10"/>
      <c r="AF28" s="10"/>
      <c r="AG28" s="10"/>
      <c r="AH28" s="10"/>
    </row>
    <row r="29" spans="1:34" s="18" customFormat="1" x14ac:dyDescent="0.3">
      <c r="A29" s="15" t="s">
        <v>25</v>
      </c>
      <c r="B29" s="16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x14ac:dyDescent="0.3">
      <c r="A30" s="30" t="s">
        <v>220</v>
      </c>
      <c r="B30" s="6">
        <v>150</v>
      </c>
      <c r="C30" s="6">
        <v>1</v>
      </c>
      <c r="D30" s="9"/>
      <c r="E30" s="9"/>
      <c r="F30" s="9">
        <v>16.2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>
        <v>2.5</v>
      </c>
      <c r="R30" s="9"/>
      <c r="S30" s="9"/>
      <c r="T30" s="9">
        <v>25</v>
      </c>
      <c r="U30" s="9"/>
      <c r="V30" s="9"/>
      <c r="W30" s="9">
        <v>152</v>
      </c>
      <c r="X30" s="9">
        <v>0.6</v>
      </c>
      <c r="Y30" s="9"/>
      <c r="Z30" s="9"/>
      <c r="AA30" s="9"/>
      <c r="AB30" s="9">
        <v>22.5</v>
      </c>
      <c r="AC30" s="9"/>
      <c r="AD30" s="9"/>
      <c r="AE30" s="9"/>
      <c r="AF30" s="9"/>
      <c r="AG30" s="9"/>
      <c r="AH30" s="9"/>
    </row>
    <row r="31" spans="1:34" s="4" customFormat="1" x14ac:dyDescent="0.3">
      <c r="A31" s="30"/>
      <c r="B31" s="7"/>
      <c r="C31" s="7">
        <f>C6</f>
        <v>1</v>
      </c>
      <c r="D31" s="10"/>
      <c r="E31" s="10"/>
      <c r="F31" s="10">
        <f t="shared" ref="F31" si="29">F30*F6</f>
        <v>16.2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Q30*Q6</f>
        <v>2.5</v>
      </c>
      <c r="R31" s="10"/>
      <c r="S31" s="10"/>
      <c r="T31" s="10">
        <f>T30*T6</f>
        <v>25</v>
      </c>
      <c r="U31" s="10"/>
      <c r="V31" s="10"/>
      <c r="W31" s="10">
        <f t="shared" ref="W31" si="30">W30*W6</f>
        <v>152</v>
      </c>
      <c r="X31" s="10">
        <f t="shared" ref="X31" si="31">X30*X6</f>
        <v>0.6</v>
      </c>
      <c r="Y31" s="10"/>
      <c r="Z31" s="10"/>
      <c r="AA31" s="10"/>
      <c r="AB31" s="10">
        <f>AB30*AB6</f>
        <v>22.5</v>
      </c>
      <c r="AC31" s="10"/>
      <c r="AD31" s="10"/>
      <c r="AE31" s="10"/>
      <c r="AF31" s="10"/>
      <c r="AG31" s="10"/>
      <c r="AH31" s="10"/>
    </row>
    <row r="32" spans="1:34" x14ac:dyDescent="0.3">
      <c r="A32" s="30" t="s">
        <v>171</v>
      </c>
      <c r="B32" s="6">
        <v>200</v>
      </c>
      <c r="C32" s="6">
        <v>1</v>
      </c>
      <c r="D32" s="9"/>
      <c r="E32" s="9"/>
      <c r="F32" s="9">
        <v>10</v>
      </c>
      <c r="G32" s="9"/>
      <c r="H32" s="9"/>
      <c r="I32" s="9">
        <v>140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>
        <v>50</v>
      </c>
      <c r="AD32" s="9"/>
      <c r="AE32" s="9"/>
      <c r="AF32" s="9"/>
      <c r="AG32" s="9"/>
      <c r="AH32" s="9"/>
    </row>
    <row r="33" spans="1:34" s="4" customFormat="1" x14ac:dyDescent="0.3">
      <c r="A33" s="30"/>
      <c r="B33" s="7"/>
      <c r="C33" s="7">
        <f>C6</f>
        <v>1</v>
      </c>
      <c r="D33" s="10"/>
      <c r="E33" s="10"/>
      <c r="F33" s="10">
        <f t="shared" ref="F33:I33" si="32">F32*F6</f>
        <v>10</v>
      </c>
      <c r="G33" s="10"/>
      <c r="H33" s="10"/>
      <c r="I33" s="10">
        <f t="shared" si="32"/>
        <v>140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>
        <f>AC32*AC6</f>
        <v>50</v>
      </c>
      <c r="AD33" s="10"/>
      <c r="AE33" s="10"/>
      <c r="AF33" s="10"/>
      <c r="AG33" s="10"/>
      <c r="AH33" s="10"/>
    </row>
    <row r="34" spans="1:34" s="18" customFormat="1" x14ac:dyDescent="0.3">
      <c r="A34" s="15" t="s">
        <v>30</v>
      </c>
      <c r="B34" s="16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x14ac:dyDescent="0.3">
      <c r="A35" s="30" t="s">
        <v>91</v>
      </c>
      <c r="B35" s="6">
        <v>100</v>
      </c>
      <c r="C35" s="6">
        <v>1</v>
      </c>
      <c r="D35" s="9"/>
      <c r="E35" s="9"/>
      <c r="F35" s="9"/>
      <c r="G35" s="9">
        <v>0.5</v>
      </c>
      <c r="H35" s="9"/>
      <c r="I35" s="9"/>
      <c r="J35" s="9"/>
      <c r="K35" s="9"/>
      <c r="L35" s="9"/>
      <c r="M35" s="9"/>
      <c r="N35" s="9"/>
      <c r="O35" s="9"/>
      <c r="P35" s="9"/>
      <c r="Q35" s="9">
        <v>6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>
        <v>121.7</v>
      </c>
      <c r="AH35" s="9"/>
    </row>
    <row r="36" spans="1:34" s="14" customFormat="1" x14ac:dyDescent="0.3">
      <c r="A36" s="30"/>
      <c r="B36" s="12"/>
      <c r="C36" s="12">
        <f>C6</f>
        <v>1</v>
      </c>
      <c r="D36" s="13"/>
      <c r="E36" s="13"/>
      <c r="F36" s="13"/>
      <c r="G36" s="13">
        <f>G35*G6</f>
        <v>0.5</v>
      </c>
      <c r="H36" s="13"/>
      <c r="I36" s="13"/>
      <c r="J36" s="13"/>
      <c r="K36" s="13"/>
      <c r="L36" s="13"/>
      <c r="M36" s="13"/>
      <c r="N36" s="13"/>
      <c r="O36" s="13"/>
      <c r="P36" s="13"/>
      <c r="Q36" s="13">
        <f>Q35*Q6</f>
        <v>6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>
        <f t="shared" ref="AG36" si="33">AG35*AG6</f>
        <v>121.7</v>
      </c>
      <c r="AH36" s="13"/>
    </row>
    <row r="37" spans="1:34" x14ac:dyDescent="0.3">
      <c r="A37" s="30" t="s">
        <v>172</v>
      </c>
      <c r="B37" s="6">
        <v>100</v>
      </c>
      <c r="C37" s="6">
        <v>1</v>
      </c>
      <c r="D37" s="9"/>
      <c r="E37" s="9"/>
      <c r="F37" s="9"/>
      <c r="G37" s="9">
        <v>3</v>
      </c>
      <c r="H37" s="9">
        <v>4</v>
      </c>
      <c r="I37" s="9"/>
      <c r="J37" s="9"/>
      <c r="K37" s="9"/>
      <c r="L37" s="9"/>
      <c r="M37" s="9">
        <v>11.9</v>
      </c>
      <c r="N37" s="9"/>
      <c r="O37" s="9"/>
      <c r="P37" s="9">
        <v>8</v>
      </c>
      <c r="Q37" s="9"/>
      <c r="R37" s="9"/>
      <c r="S37" s="9">
        <v>87.4</v>
      </c>
      <c r="T37" s="9"/>
      <c r="U37" s="9"/>
      <c r="V37" s="9"/>
      <c r="W37" s="9"/>
      <c r="X37" s="9"/>
      <c r="Y37" s="9"/>
      <c r="Z37" s="9"/>
      <c r="AA37" s="9"/>
      <c r="AB37" s="9">
        <v>3</v>
      </c>
      <c r="AC37" s="9"/>
      <c r="AD37" s="9"/>
      <c r="AE37" s="9"/>
      <c r="AF37" s="9"/>
      <c r="AG37" s="9"/>
      <c r="AH37" s="9"/>
    </row>
    <row r="38" spans="1:34" s="4" customFormat="1" x14ac:dyDescent="0.3">
      <c r="A38" s="30"/>
      <c r="B38" s="7"/>
      <c r="C38" s="7">
        <f>C6</f>
        <v>1</v>
      </c>
      <c r="D38" s="10"/>
      <c r="E38" s="10"/>
      <c r="F38" s="10"/>
      <c r="G38" s="10">
        <f>G37*G6</f>
        <v>3</v>
      </c>
      <c r="H38" s="10">
        <f>H37*H6</f>
        <v>4</v>
      </c>
      <c r="I38" s="10"/>
      <c r="J38" s="10"/>
      <c r="K38" s="10"/>
      <c r="L38" s="10"/>
      <c r="M38" s="10">
        <f>M37*M6</f>
        <v>11.9</v>
      </c>
      <c r="N38" s="10"/>
      <c r="O38" s="10"/>
      <c r="P38" s="10">
        <f t="shared" ref="P38" si="34">P37*P6</f>
        <v>8</v>
      </c>
      <c r="Q38" s="10"/>
      <c r="R38" s="10"/>
      <c r="S38" s="10">
        <f>S37*S6</f>
        <v>87.4</v>
      </c>
      <c r="T38" s="10"/>
      <c r="U38" s="10"/>
      <c r="V38" s="10"/>
      <c r="W38" s="10"/>
      <c r="X38" s="10"/>
      <c r="Y38" s="10"/>
      <c r="Z38" s="10"/>
      <c r="AA38" s="10"/>
      <c r="AB38" s="10">
        <f>AB37*AB6</f>
        <v>3</v>
      </c>
      <c r="AC38" s="10"/>
      <c r="AD38" s="10"/>
      <c r="AE38" s="10"/>
      <c r="AF38" s="10"/>
      <c r="AG38" s="10"/>
      <c r="AH38" s="10"/>
    </row>
    <row r="39" spans="1:34" x14ac:dyDescent="0.3">
      <c r="A39" s="30" t="s">
        <v>125</v>
      </c>
      <c r="B39" s="6">
        <v>180</v>
      </c>
      <c r="C39" s="6">
        <v>1</v>
      </c>
      <c r="D39" s="9"/>
      <c r="E39" s="9"/>
      <c r="F39" s="9"/>
      <c r="G39" s="9">
        <v>3.9</v>
      </c>
      <c r="H39" s="9">
        <v>8.1</v>
      </c>
      <c r="I39" s="9">
        <v>132.30000000000001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 t="s">
        <v>229</v>
      </c>
      <c r="X39" s="9"/>
      <c r="Y39" s="9"/>
      <c r="Z39" s="9"/>
      <c r="AA39" s="9"/>
      <c r="AB39" s="9"/>
      <c r="AC39" s="9"/>
      <c r="AD39" s="9">
        <v>64.3</v>
      </c>
      <c r="AE39" s="9"/>
      <c r="AF39" s="9"/>
      <c r="AG39" s="9"/>
      <c r="AH39" s="9"/>
    </row>
    <row r="40" spans="1:34" s="4" customFormat="1" x14ac:dyDescent="0.3">
      <c r="A40" s="30"/>
      <c r="B40" s="7"/>
      <c r="C40" s="7">
        <f>C6</f>
        <v>1</v>
      </c>
      <c r="D40" s="10"/>
      <c r="E40" s="10"/>
      <c r="F40" s="10"/>
      <c r="G40" s="10">
        <v>3.8519999999999999</v>
      </c>
      <c r="H40" s="10">
        <v>8.1</v>
      </c>
      <c r="I40" s="10">
        <v>132.30000000000001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>
        <f>AD39*AD6</f>
        <v>64.3</v>
      </c>
      <c r="AE40" s="10"/>
      <c r="AF40" s="10"/>
      <c r="AG40" s="10"/>
      <c r="AH40" s="10"/>
    </row>
    <row r="41" spans="1:34" x14ac:dyDescent="0.3">
      <c r="A41" s="30" t="s">
        <v>122</v>
      </c>
      <c r="B41" s="6">
        <v>200</v>
      </c>
      <c r="C41" s="6">
        <v>1</v>
      </c>
      <c r="D41" s="9"/>
      <c r="E41" s="9"/>
      <c r="F41" s="9">
        <v>15</v>
      </c>
      <c r="G41" s="9"/>
      <c r="H41" s="9"/>
      <c r="I41" s="9">
        <v>204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>
        <v>1</v>
      </c>
      <c r="AF41" s="9">
        <v>7.8</v>
      </c>
      <c r="AG41" s="9"/>
      <c r="AH41" s="9"/>
    </row>
    <row r="42" spans="1:34" s="4" customFormat="1" x14ac:dyDescent="0.3">
      <c r="A42" s="30"/>
      <c r="B42" s="7"/>
      <c r="C42" s="7">
        <f>C6</f>
        <v>1</v>
      </c>
      <c r="D42" s="10"/>
      <c r="E42" s="10"/>
      <c r="F42" s="10">
        <f>F41*F6</f>
        <v>15</v>
      </c>
      <c r="G42" s="10"/>
      <c r="H42" s="10"/>
      <c r="I42" s="10">
        <f>I41*I6</f>
        <v>204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>
        <f>AE41*AE6</f>
        <v>1</v>
      </c>
      <c r="AF42" s="10">
        <f>AF41*AF6</f>
        <v>7.8</v>
      </c>
      <c r="AG42" s="10"/>
      <c r="AH42" s="10"/>
    </row>
    <row r="43" spans="1:34" x14ac:dyDescent="0.3">
      <c r="A43" s="30" t="s">
        <v>24</v>
      </c>
      <c r="B43" s="6">
        <v>50</v>
      </c>
      <c r="C43" s="6">
        <v>1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>
        <v>50</v>
      </c>
      <c r="AB43" s="9"/>
      <c r="AC43" s="9"/>
      <c r="AD43" s="9"/>
      <c r="AE43" s="9"/>
      <c r="AF43" s="9"/>
      <c r="AG43" s="9"/>
      <c r="AH43" s="9"/>
    </row>
    <row r="44" spans="1:34" s="14" customFormat="1" x14ac:dyDescent="0.3">
      <c r="A44" s="30"/>
      <c r="B44" s="7"/>
      <c r="C44" s="12">
        <f>C6</f>
        <v>1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>
        <f>AA43*AA6</f>
        <v>50</v>
      </c>
      <c r="AB44" s="13"/>
      <c r="AC44" s="13"/>
      <c r="AD44" s="13"/>
      <c r="AE44" s="13"/>
      <c r="AF44" s="13"/>
      <c r="AG44" s="13"/>
      <c r="AH44" s="13"/>
    </row>
    <row r="45" spans="1:34" x14ac:dyDescent="0.3">
      <c r="A45" s="30" t="s">
        <v>173</v>
      </c>
      <c r="B45" s="6">
        <v>200</v>
      </c>
      <c r="C45" s="6">
        <v>1</v>
      </c>
      <c r="D45" s="9"/>
      <c r="E45" s="9"/>
      <c r="F45" s="9"/>
      <c r="G45" s="9"/>
      <c r="H45" s="9"/>
      <c r="I45" s="9">
        <v>200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>
        <v>20</v>
      </c>
    </row>
    <row r="46" spans="1:34" s="4" customFormat="1" x14ac:dyDescent="0.3">
      <c r="A46" s="30"/>
      <c r="B46" s="7"/>
      <c r="C46" s="7">
        <f>C6</f>
        <v>1</v>
      </c>
      <c r="D46" s="10"/>
      <c r="E46" s="10"/>
      <c r="F46" s="10"/>
      <c r="G46" s="10"/>
      <c r="H46" s="10"/>
      <c r="I46" s="10">
        <f>I45*I6</f>
        <v>200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>
        <f>AH45*AH6</f>
        <v>20</v>
      </c>
    </row>
    <row r="47" spans="1:34" x14ac:dyDescent="0.3">
      <c r="A47" s="5" t="s">
        <v>33</v>
      </c>
      <c r="B47" s="6"/>
      <c r="C47" s="6"/>
      <c r="D47" s="11">
        <f>D9+D11+D13+D15+D18+D20+D22+D24+D26+D28+D31+D33+D36+D38+D40+D42+D44+D46</f>
        <v>52.9</v>
      </c>
      <c r="E47" s="11">
        <f t="shared" ref="E47:AH47" si="35">E9+E11+E13+E15+E18+E20+E22+E24+E26+E28+E31+E33+E36+E38+E40+E42+E44+E46</f>
        <v>233.8</v>
      </c>
      <c r="F47" s="11">
        <f t="shared" si="35"/>
        <v>67.2</v>
      </c>
      <c r="G47" s="11">
        <f t="shared" si="35"/>
        <v>13.452</v>
      </c>
      <c r="H47" s="11">
        <f t="shared" si="35"/>
        <v>28.4</v>
      </c>
      <c r="I47" s="11">
        <f t="shared" si="35"/>
        <v>1404</v>
      </c>
      <c r="J47" s="11">
        <f t="shared" si="35"/>
        <v>4</v>
      </c>
      <c r="K47" s="11">
        <f t="shared" si="35"/>
        <v>10.9</v>
      </c>
      <c r="L47" s="11">
        <f t="shared" si="35"/>
        <v>60.1</v>
      </c>
      <c r="M47" s="11">
        <f t="shared" si="35"/>
        <v>38.1</v>
      </c>
      <c r="N47" s="11">
        <f t="shared" si="35"/>
        <v>65.2</v>
      </c>
      <c r="O47" s="11">
        <f>O9+O11+O13+O15+O18+O20+O22+O24+O26+O28+O31+O33+O36+O38+O40+O42+O44+O46</f>
        <v>12.8</v>
      </c>
      <c r="P47" s="11">
        <f t="shared" si="35"/>
        <v>12.8</v>
      </c>
      <c r="Q47" s="11">
        <f t="shared" si="35"/>
        <v>19.3</v>
      </c>
      <c r="R47" s="11">
        <f t="shared" si="35"/>
        <v>9.6</v>
      </c>
      <c r="S47" s="11">
        <f t="shared" si="35"/>
        <v>164.3</v>
      </c>
      <c r="T47" s="11">
        <f t="shared" si="35"/>
        <v>35</v>
      </c>
      <c r="U47" s="11">
        <f t="shared" si="35"/>
        <v>10</v>
      </c>
      <c r="V47" s="11">
        <f t="shared" si="35"/>
        <v>39</v>
      </c>
      <c r="W47" s="11">
        <f t="shared" si="35"/>
        <v>180.4</v>
      </c>
      <c r="X47" s="11">
        <f t="shared" si="35"/>
        <v>0.6</v>
      </c>
      <c r="Y47" s="11">
        <f t="shared" si="35"/>
        <v>20</v>
      </c>
      <c r="Z47" s="11">
        <f t="shared" si="35"/>
        <v>140</v>
      </c>
      <c r="AA47" s="11">
        <f t="shared" si="35"/>
        <v>100</v>
      </c>
      <c r="AB47" s="11">
        <f>AB9+AB11+AB13+AB15+AB18+AB20+AB22+AB24+AB26+AB28+AB31+AB33+AB36+AB38+AB40+AB42+AB44+AB46</f>
        <v>25.5</v>
      </c>
      <c r="AC47" s="11">
        <f t="shared" si="35"/>
        <v>50</v>
      </c>
      <c r="AD47" s="11">
        <f t="shared" si="35"/>
        <v>64.3</v>
      </c>
      <c r="AE47" s="11">
        <f t="shared" si="35"/>
        <v>1</v>
      </c>
      <c r="AF47" s="11">
        <f t="shared" si="35"/>
        <v>7.8</v>
      </c>
      <c r="AG47" s="11">
        <f t="shared" si="35"/>
        <v>121.7</v>
      </c>
      <c r="AH47" s="11">
        <f t="shared" si="35"/>
        <v>20</v>
      </c>
    </row>
    <row r="48" spans="1:34" x14ac:dyDescent="0.3">
      <c r="A48" s="5" t="s">
        <v>106</v>
      </c>
      <c r="B48" s="8"/>
      <c r="C48" s="8"/>
      <c r="D48" s="23">
        <f>D47/1000</f>
        <v>5.2899999999999996E-2</v>
      </c>
      <c r="E48" s="23">
        <f t="shared" ref="E48:AH48" si="36">E47/1000</f>
        <v>0.23380000000000001</v>
      </c>
      <c r="F48" s="23">
        <f t="shared" si="36"/>
        <v>6.720000000000001E-2</v>
      </c>
      <c r="G48" s="23">
        <f t="shared" si="36"/>
        <v>1.3452E-2</v>
      </c>
      <c r="H48" s="23">
        <f t="shared" si="36"/>
        <v>2.8399999999999998E-2</v>
      </c>
      <c r="I48" s="23">
        <f t="shared" si="36"/>
        <v>1.4039999999999999</v>
      </c>
      <c r="J48" s="23">
        <f t="shared" si="36"/>
        <v>4.0000000000000001E-3</v>
      </c>
      <c r="K48" s="23">
        <f t="shared" si="36"/>
        <v>1.09E-2</v>
      </c>
      <c r="L48" s="23">
        <f t="shared" si="36"/>
        <v>6.0100000000000001E-2</v>
      </c>
      <c r="M48" s="23">
        <f t="shared" si="36"/>
        <v>3.8100000000000002E-2</v>
      </c>
      <c r="N48" s="23">
        <f t="shared" si="36"/>
        <v>6.5200000000000008E-2</v>
      </c>
      <c r="O48" s="23">
        <f t="shared" si="36"/>
        <v>1.2800000000000001E-2</v>
      </c>
      <c r="P48" s="23">
        <f t="shared" si="36"/>
        <v>1.2800000000000001E-2</v>
      </c>
      <c r="Q48" s="23">
        <f t="shared" si="36"/>
        <v>1.9300000000000001E-2</v>
      </c>
      <c r="R48" s="23">
        <f t="shared" si="36"/>
        <v>9.5999999999999992E-3</v>
      </c>
      <c r="S48" s="23">
        <f t="shared" si="36"/>
        <v>0.1643</v>
      </c>
      <c r="T48" s="23">
        <f t="shared" si="36"/>
        <v>3.5000000000000003E-2</v>
      </c>
      <c r="U48" s="23">
        <f t="shared" si="36"/>
        <v>0.01</v>
      </c>
      <c r="V48" s="23">
        <f t="shared" si="36"/>
        <v>3.9E-2</v>
      </c>
      <c r="W48" s="23">
        <f t="shared" si="36"/>
        <v>0.1804</v>
      </c>
      <c r="X48" s="23">
        <f t="shared" si="36"/>
        <v>5.9999999999999995E-4</v>
      </c>
      <c r="Y48" s="23">
        <f t="shared" si="36"/>
        <v>0.02</v>
      </c>
      <c r="Z48" s="23">
        <f t="shared" si="36"/>
        <v>0.14000000000000001</v>
      </c>
      <c r="AA48" s="23">
        <f t="shared" si="36"/>
        <v>0.1</v>
      </c>
      <c r="AB48" s="23">
        <f t="shared" si="36"/>
        <v>2.5499999999999998E-2</v>
      </c>
      <c r="AC48" s="23">
        <f t="shared" si="36"/>
        <v>0.05</v>
      </c>
      <c r="AD48" s="23">
        <f t="shared" si="36"/>
        <v>6.4299999999999996E-2</v>
      </c>
      <c r="AE48" s="23">
        <f t="shared" si="36"/>
        <v>1E-3</v>
      </c>
      <c r="AF48" s="23">
        <f t="shared" si="36"/>
        <v>7.7999999999999996E-3</v>
      </c>
      <c r="AG48" s="23">
        <f t="shared" si="36"/>
        <v>0.1217</v>
      </c>
      <c r="AH48" s="23">
        <f t="shared" si="36"/>
        <v>0.02</v>
      </c>
    </row>
    <row r="49" spans="1:34" ht="57.6" x14ac:dyDescent="0.3">
      <c r="D49" s="3" t="s">
        <v>50</v>
      </c>
      <c r="E49" s="3" t="s">
        <v>4</v>
      </c>
      <c r="F49" s="3" t="s">
        <v>5</v>
      </c>
      <c r="G49" s="3" t="s">
        <v>6</v>
      </c>
      <c r="H49" s="3" t="s">
        <v>7</v>
      </c>
      <c r="I49" s="3" t="s">
        <v>8</v>
      </c>
      <c r="J49" s="3" t="s">
        <v>49</v>
      </c>
      <c r="K49" s="3" t="s">
        <v>134</v>
      </c>
      <c r="L49" s="3" t="s">
        <v>66</v>
      </c>
      <c r="M49" s="3" t="s">
        <v>15</v>
      </c>
      <c r="N49" s="3" t="s">
        <v>13</v>
      </c>
      <c r="O49" s="3" t="s">
        <v>14</v>
      </c>
      <c r="P49" s="3" t="s">
        <v>144</v>
      </c>
      <c r="Q49" s="3" t="s">
        <v>16</v>
      </c>
      <c r="R49" s="3" t="s">
        <v>57</v>
      </c>
      <c r="S49" s="3" t="s">
        <v>38</v>
      </c>
      <c r="T49" s="3" t="s">
        <v>18</v>
      </c>
      <c r="U49" s="3" t="s">
        <v>56</v>
      </c>
      <c r="V49" s="3" t="s">
        <v>59</v>
      </c>
      <c r="W49" s="3" t="s">
        <v>22</v>
      </c>
      <c r="X49" s="3" t="s">
        <v>221</v>
      </c>
      <c r="Y49" s="3" t="s">
        <v>55</v>
      </c>
      <c r="Z49" s="3" t="s">
        <v>23</v>
      </c>
      <c r="AA49" s="3" t="s">
        <v>111</v>
      </c>
      <c r="AB49" s="3" t="s">
        <v>102</v>
      </c>
      <c r="AC49" s="3" t="s">
        <v>41</v>
      </c>
      <c r="AD49" s="3" t="s">
        <v>39</v>
      </c>
      <c r="AE49" s="3" t="s">
        <v>9</v>
      </c>
      <c r="AF49" s="3" t="s">
        <v>10</v>
      </c>
      <c r="AG49" s="3" t="s">
        <v>31</v>
      </c>
      <c r="AH49" s="3" t="s">
        <v>29</v>
      </c>
    </row>
    <row r="50" spans="1:34" x14ac:dyDescent="0.3">
      <c r="T50" s="25">
        <f>T48/0.04</f>
        <v>0.87500000000000011</v>
      </c>
    </row>
    <row r="51" spans="1:34" x14ac:dyDescent="0.3">
      <c r="A51" s="1" t="s">
        <v>107</v>
      </c>
      <c r="T51" s="24" t="s">
        <v>108</v>
      </c>
    </row>
  </sheetData>
  <mergeCells count="19">
    <mergeCell ref="A19:A20"/>
    <mergeCell ref="A21:A22"/>
    <mergeCell ref="A23:A24"/>
    <mergeCell ref="A25:A26"/>
    <mergeCell ref="A4:H4"/>
    <mergeCell ref="A8:A9"/>
    <mergeCell ref="A10:A11"/>
    <mergeCell ref="A12:A13"/>
    <mergeCell ref="A14:A15"/>
    <mergeCell ref="A17:A18"/>
    <mergeCell ref="A27:A28"/>
    <mergeCell ref="A30:A31"/>
    <mergeCell ref="A45:A46"/>
    <mergeCell ref="A32:A33"/>
    <mergeCell ref="A35:A36"/>
    <mergeCell ref="A37:A38"/>
    <mergeCell ref="A39:A40"/>
    <mergeCell ref="A41:A42"/>
    <mergeCell ref="A43:A44"/>
  </mergeCells>
  <pageMargins left="0.25" right="0.25" top="0.75" bottom="0.75" header="0.3" footer="0.3"/>
  <pageSetup paperSize="9" scale="43" fitToHeight="0" orientation="landscape" r:id="rId1"/>
  <colBreaks count="1" manualBreakCount="1"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view="pageBreakPreview" zoomScale="60" zoomScaleNormal="100" workbookViewId="0">
      <pane ySplit="6" topLeftCell="A7" activePane="bottomLeft" state="frozen"/>
      <selection pane="bottomLeft" activeCell="AB33" sqref="J33:AB33"/>
    </sheetView>
  </sheetViews>
  <sheetFormatPr defaultRowHeight="14.4" x14ac:dyDescent="0.3"/>
  <cols>
    <col min="1" max="1" width="30.6640625" style="1" customWidth="1"/>
    <col min="2" max="2" width="7.6640625" customWidth="1"/>
  </cols>
  <sheetData>
    <row r="1" spans="1:33" x14ac:dyDescent="0.3">
      <c r="C1" s="2"/>
    </row>
    <row r="2" spans="1:33" ht="18" x14ac:dyDescent="0.35">
      <c r="P2" s="26" t="s">
        <v>110</v>
      </c>
    </row>
    <row r="4" spans="1:33" ht="18" x14ac:dyDescent="0.35">
      <c r="A4" s="29" t="s">
        <v>204</v>
      </c>
      <c r="B4" s="29"/>
      <c r="C4" s="29"/>
      <c r="D4" s="29"/>
      <c r="E4" s="29"/>
      <c r="F4" s="29"/>
      <c r="G4" s="29"/>
      <c r="H4" s="29"/>
      <c r="AC4" s="26" t="s">
        <v>109</v>
      </c>
    </row>
    <row r="5" spans="1:33" s="3" customFormat="1" ht="57.6" x14ac:dyDescent="0.3">
      <c r="A5" s="3" t="s">
        <v>0</v>
      </c>
      <c r="B5" s="3" t="s">
        <v>1</v>
      </c>
      <c r="C5" s="3" t="s">
        <v>98</v>
      </c>
      <c r="D5" s="3" t="s">
        <v>37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13</v>
      </c>
      <c r="L5" s="3" t="s">
        <v>59</v>
      </c>
      <c r="M5" s="3" t="s">
        <v>58</v>
      </c>
      <c r="N5" s="3" t="s">
        <v>135</v>
      </c>
      <c r="O5" s="3" t="s">
        <v>15</v>
      </c>
      <c r="P5" s="3" t="s">
        <v>14</v>
      </c>
      <c r="Q5" s="3" t="s">
        <v>16</v>
      </c>
      <c r="R5" s="3" t="s">
        <v>57</v>
      </c>
      <c r="S5" s="3" t="s">
        <v>38</v>
      </c>
      <c r="T5" s="3" t="s">
        <v>56</v>
      </c>
      <c r="U5" s="3" t="s">
        <v>63</v>
      </c>
      <c r="V5" s="3" t="s">
        <v>100</v>
      </c>
      <c r="W5" s="3" t="s">
        <v>111</v>
      </c>
      <c r="X5" s="3" t="s">
        <v>22</v>
      </c>
      <c r="Y5" s="3" t="s">
        <v>102</v>
      </c>
      <c r="Z5" s="3" t="s">
        <v>26</v>
      </c>
      <c r="AA5" s="3" t="s">
        <v>18</v>
      </c>
      <c r="AB5" s="3" t="s">
        <v>47</v>
      </c>
      <c r="AC5" s="3" t="s">
        <v>72</v>
      </c>
      <c r="AD5" s="3" t="s">
        <v>62</v>
      </c>
      <c r="AE5" s="3" t="s">
        <v>103</v>
      </c>
      <c r="AF5" s="3" t="s">
        <v>99</v>
      </c>
      <c r="AG5" s="3" t="s">
        <v>87</v>
      </c>
    </row>
    <row r="6" spans="1:33" s="19" customFormat="1" x14ac:dyDescent="0.3">
      <c r="A6" s="22" t="s">
        <v>105</v>
      </c>
      <c r="B6" s="20"/>
      <c r="C6" s="20">
        <v>1</v>
      </c>
      <c r="D6" s="20">
        <f>C6</f>
        <v>1</v>
      </c>
      <c r="E6" s="20">
        <f t="shared" ref="E6:J6" si="0">D6</f>
        <v>1</v>
      </c>
      <c r="F6" s="20">
        <f t="shared" si="0"/>
        <v>1</v>
      </c>
      <c r="G6" s="20">
        <f t="shared" si="0"/>
        <v>1</v>
      </c>
      <c r="H6" s="20">
        <f t="shared" si="0"/>
        <v>1</v>
      </c>
      <c r="I6" s="20">
        <f t="shared" si="0"/>
        <v>1</v>
      </c>
      <c r="J6" s="20">
        <f t="shared" si="0"/>
        <v>1</v>
      </c>
      <c r="K6" s="20">
        <f t="shared" ref="K6" si="1">J6</f>
        <v>1</v>
      </c>
      <c r="L6" s="20">
        <f t="shared" ref="L6" si="2">K6</f>
        <v>1</v>
      </c>
      <c r="M6" s="20">
        <f t="shared" ref="M6" si="3">L6</f>
        <v>1</v>
      </c>
      <c r="N6" s="20">
        <f t="shared" ref="N6" si="4">M6</f>
        <v>1</v>
      </c>
      <c r="O6" s="20">
        <f t="shared" ref="O6" si="5">N6</f>
        <v>1</v>
      </c>
      <c r="P6" s="20">
        <f t="shared" ref="P6" si="6">O6</f>
        <v>1</v>
      </c>
      <c r="Q6" s="20">
        <f t="shared" ref="Q6" si="7">P6</f>
        <v>1</v>
      </c>
      <c r="R6" s="20">
        <f t="shared" ref="R6" si="8">Q6</f>
        <v>1</v>
      </c>
      <c r="S6" s="20">
        <f t="shared" ref="S6" si="9">R6</f>
        <v>1</v>
      </c>
      <c r="T6" s="20">
        <f t="shared" ref="T6" si="10">S6</f>
        <v>1</v>
      </c>
      <c r="U6" s="20">
        <f t="shared" ref="U6" si="11">T6</f>
        <v>1</v>
      </c>
      <c r="V6" s="20">
        <f t="shared" ref="V6" si="12">U6</f>
        <v>1</v>
      </c>
      <c r="W6" s="20">
        <f t="shared" ref="W6" si="13">V6</f>
        <v>1</v>
      </c>
      <c r="X6" s="20">
        <f t="shared" ref="X6" si="14">W6</f>
        <v>1</v>
      </c>
      <c r="Y6" s="20">
        <f t="shared" ref="Y6" si="15">X6</f>
        <v>1</v>
      </c>
      <c r="Z6" s="20">
        <f t="shared" ref="Z6" si="16">Y6</f>
        <v>1</v>
      </c>
      <c r="AA6" s="20">
        <f t="shared" ref="AA6" si="17">Z6</f>
        <v>1</v>
      </c>
      <c r="AB6" s="20">
        <f t="shared" ref="AB6" si="18">AA6</f>
        <v>1</v>
      </c>
      <c r="AC6" s="20">
        <f t="shared" ref="AC6" si="19">AB6</f>
        <v>1</v>
      </c>
      <c r="AD6" s="20">
        <f t="shared" ref="AD6" si="20">AC6</f>
        <v>1</v>
      </c>
      <c r="AE6" s="20">
        <f t="shared" ref="AE6" si="21">AD6</f>
        <v>1</v>
      </c>
      <c r="AF6" s="20">
        <f t="shared" ref="AF6" si="22">AE6</f>
        <v>1</v>
      </c>
      <c r="AG6" s="20">
        <f t="shared" ref="AG6" si="23">AF6</f>
        <v>1</v>
      </c>
    </row>
    <row r="7" spans="1:33" s="18" customFormat="1" x14ac:dyDescent="0.3">
      <c r="A7" s="15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x14ac:dyDescent="0.3">
      <c r="A8" s="30" t="s">
        <v>177</v>
      </c>
      <c r="B8" s="6">
        <v>250</v>
      </c>
      <c r="C8" s="6">
        <v>1</v>
      </c>
      <c r="D8" s="9">
        <v>59.5</v>
      </c>
      <c r="E8" s="9">
        <v>119</v>
      </c>
      <c r="F8" s="9">
        <v>6</v>
      </c>
      <c r="G8" s="9">
        <v>2.4</v>
      </c>
      <c r="H8" s="9">
        <v>11.9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4" customFormat="1" x14ac:dyDescent="0.3">
      <c r="A9" s="30"/>
      <c r="B9" s="7"/>
      <c r="C9" s="7">
        <f>C6</f>
        <v>1</v>
      </c>
      <c r="D9" s="10">
        <f>D8*D6</f>
        <v>59.5</v>
      </c>
      <c r="E9" s="10">
        <f t="shared" ref="E9:H9" si="24">E8*E6</f>
        <v>119</v>
      </c>
      <c r="F9" s="10">
        <f t="shared" si="24"/>
        <v>6</v>
      </c>
      <c r="G9" s="10">
        <f t="shared" si="24"/>
        <v>2.4</v>
      </c>
      <c r="H9" s="10">
        <f t="shared" si="24"/>
        <v>11.9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x14ac:dyDescent="0.3">
      <c r="A10" s="30" t="s">
        <v>153</v>
      </c>
      <c r="B10" s="6">
        <v>200</v>
      </c>
      <c r="C10" s="6">
        <v>1</v>
      </c>
      <c r="D10" s="9"/>
      <c r="E10" s="9">
        <v>50</v>
      </c>
      <c r="F10" s="9">
        <v>10</v>
      </c>
      <c r="G10" s="9"/>
      <c r="H10" s="9"/>
      <c r="I10" s="9">
        <v>154</v>
      </c>
      <c r="J10" s="9">
        <v>1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4" customFormat="1" x14ac:dyDescent="0.3">
      <c r="A11" s="30"/>
      <c r="B11" s="7"/>
      <c r="C11" s="7">
        <f>C6</f>
        <v>1</v>
      </c>
      <c r="D11" s="10"/>
      <c r="E11" s="10">
        <f>E10*E6</f>
        <v>50</v>
      </c>
      <c r="F11" s="10">
        <f t="shared" ref="F11:J11" si="25">F10*F6</f>
        <v>10</v>
      </c>
      <c r="G11" s="10"/>
      <c r="H11" s="10"/>
      <c r="I11" s="10">
        <f t="shared" si="25"/>
        <v>154</v>
      </c>
      <c r="J11" s="10">
        <f t="shared" si="25"/>
        <v>1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3">
      <c r="A12" s="30" t="s">
        <v>150</v>
      </c>
      <c r="B12" s="6">
        <v>10</v>
      </c>
      <c r="C12" s="6">
        <v>1</v>
      </c>
      <c r="D12" s="9"/>
      <c r="E12" s="9"/>
      <c r="F12" s="9"/>
      <c r="G12" s="9"/>
      <c r="H12" s="9">
        <v>10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4" customFormat="1" x14ac:dyDescent="0.3">
      <c r="A13" s="30"/>
      <c r="B13" s="7"/>
      <c r="C13" s="7">
        <f>C6</f>
        <v>1</v>
      </c>
      <c r="D13" s="10"/>
      <c r="E13" s="10"/>
      <c r="F13" s="10"/>
      <c r="G13" s="10"/>
      <c r="H13" s="10">
        <f>H12*H6</f>
        <v>10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x14ac:dyDescent="0.3">
      <c r="A14" s="30" t="s">
        <v>23</v>
      </c>
      <c r="B14" s="6">
        <v>90</v>
      </c>
      <c r="C14" s="6">
        <v>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>
        <v>90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s="4" customFormat="1" x14ac:dyDescent="0.3">
      <c r="A15" s="30"/>
      <c r="B15" s="7"/>
      <c r="C15" s="7">
        <f>C6</f>
        <v>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>
        <f t="shared" ref="V15" si="26">V14*V6</f>
        <v>90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s="18" customFormat="1" x14ac:dyDescent="0.3">
      <c r="A16" s="15" t="s">
        <v>12</v>
      </c>
      <c r="B16" s="16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x14ac:dyDescent="0.3">
      <c r="A17" s="30" t="s">
        <v>130</v>
      </c>
      <c r="B17" s="6">
        <v>250</v>
      </c>
      <c r="C17" s="6">
        <v>1</v>
      </c>
      <c r="D17" s="9"/>
      <c r="E17" s="9"/>
      <c r="F17" s="9"/>
      <c r="G17" s="9"/>
      <c r="H17" s="9"/>
      <c r="I17" s="9">
        <v>168.3</v>
      </c>
      <c r="J17" s="9"/>
      <c r="K17" s="9">
        <v>96.2</v>
      </c>
      <c r="L17" s="9">
        <v>7.2</v>
      </c>
      <c r="M17" s="9">
        <v>16.100000000000001</v>
      </c>
      <c r="N17" s="9">
        <v>7.2</v>
      </c>
      <c r="O17" s="9">
        <v>5.7</v>
      </c>
      <c r="P17" s="9">
        <v>12.8</v>
      </c>
      <c r="Q17" s="9">
        <v>4.8</v>
      </c>
      <c r="R17" s="9">
        <v>9.6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s="4" customFormat="1" x14ac:dyDescent="0.3">
      <c r="A18" s="30"/>
      <c r="B18" s="7"/>
      <c r="C18" s="7">
        <f>C6</f>
        <v>1</v>
      </c>
      <c r="D18" s="10"/>
      <c r="E18" s="10"/>
      <c r="F18" s="10"/>
      <c r="G18" s="10"/>
      <c r="H18" s="10"/>
      <c r="I18" s="10">
        <f>I17*I6</f>
        <v>168.3</v>
      </c>
      <c r="J18" s="10"/>
      <c r="K18" s="10">
        <f>K17*K6</f>
        <v>96.2</v>
      </c>
      <c r="L18" s="10">
        <f t="shared" ref="L18:R18" si="27">L17*L6</f>
        <v>7.2</v>
      </c>
      <c r="M18" s="10">
        <f t="shared" si="27"/>
        <v>16.100000000000001</v>
      </c>
      <c r="N18" s="10">
        <f t="shared" si="27"/>
        <v>7.2</v>
      </c>
      <c r="O18" s="10">
        <f t="shared" si="27"/>
        <v>5.7</v>
      </c>
      <c r="P18" s="10">
        <f t="shared" si="27"/>
        <v>12.8</v>
      </c>
      <c r="Q18" s="10">
        <f t="shared" si="27"/>
        <v>4.8</v>
      </c>
      <c r="R18" s="10">
        <f t="shared" si="27"/>
        <v>9.6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x14ac:dyDescent="0.3">
      <c r="A19" s="30" t="s">
        <v>176</v>
      </c>
      <c r="B19" s="6">
        <v>280</v>
      </c>
      <c r="C19" s="6">
        <v>1</v>
      </c>
      <c r="D19" s="9"/>
      <c r="E19" s="9"/>
      <c r="F19" s="9"/>
      <c r="G19" s="9"/>
      <c r="H19" s="9">
        <v>15.3</v>
      </c>
      <c r="I19" s="9"/>
      <c r="J19" s="9"/>
      <c r="K19" s="9">
        <v>346.2</v>
      </c>
      <c r="L19" s="9"/>
      <c r="M19" s="9"/>
      <c r="N19" s="9"/>
      <c r="O19" s="9">
        <v>22.2</v>
      </c>
      <c r="P19" s="9"/>
      <c r="Q19" s="9"/>
      <c r="R19" s="9"/>
      <c r="S19" s="9">
        <v>98.8</v>
      </c>
      <c r="T19" s="9">
        <v>5.0999999999999996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s="4" customFormat="1" x14ac:dyDescent="0.3">
      <c r="A20" s="30"/>
      <c r="B20" s="7"/>
      <c r="C20" s="7">
        <f>C6</f>
        <v>1</v>
      </c>
      <c r="D20" s="10"/>
      <c r="E20" s="10"/>
      <c r="F20" s="10"/>
      <c r="G20" s="10"/>
      <c r="H20" s="10">
        <f>H19*H6</f>
        <v>15.3</v>
      </c>
      <c r="I20" s="10"/>
      <c r="J20" s="10"/>
      <c r="K20" s="10">
        <f>K19*K6</f>
        <v>346.2</v>
      </c>
      <c r="L20" s="10"/>
      <c r="M20" s="10"/>
      <c r="N20" s="10"/>
      <c r="O20" s="10">
        <f>O19*O6</f>
        <v>22.2</v>
      </c>
      <c r="P20" s="10"/>
      <c r="Q20" s="10"/>
      <c r="R20" s="10"/>
      <c r="S20" s="10">
        <f>S19*S6</f>
        <v>98.8</v>
      </c>
      <c r="T20" s="10">
        <f>T19*T6</f>
        <v>5.0999999999999996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x14ac:dyDescent="0.3">
      <c r="A21" s="30" t="s">
        <v>162</v>
      </c>
      <c r="B21" s="6">
        <v>200</v>
      </c>
      <c r="C21" s="6">
        <v>1</v>
      </c>
      <c r="D21" s="9"/>
      <c r="E21" s="9"/>
      <c r="F21" s="9">
        <v>15</v>
      </c>
      <c r="G21" s="9"/>
      <c r="H21" s="9"/>
      <c r="I21" s="9">
        <v>210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>
        <v>22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s="4" customFormat="1" x14ac:dyDescent="0.3">
      <c r="A22" s="30"/>
      <c r="B22" s="7"/>
      <c r="C22" s="7">
        <f>C6</f>
        <v>1</v>
      </c>
      <c r="D22" s="10"/>
      <c r="E22" s="10"/>
      <c r="F22" s="10">
        <f>F21*F6</f>
        <v>15</v>
      </c>
      <c r="G22" s="10"/>
      <c r="H22" s="10"/>
      <c r="I22" s="10">
        <f>I21*I6</f>
        <v>210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>
        <f>U21*U6</f>
        <v>22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x14ac:dyDescent="0.3">
      <c r="A23" s="30" t="s">
        <v>23</v>
      </c>
      <c r="B23" s="6">
        <v>50</v>
      </c>
      <c r="C23" s="6">
        <v>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>
        <v>50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s="4" customFormat="1" x14ac:dyDescent="0.3">
      <c r="A24" s="30"/>
      <c r="B24" s="7"/>
      <c r="C24" s="7">
        <f>C6</f>
        <v>1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>
        <f>V23*V6</f>
        <v>50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x14ac:dyDescent="0.3">
      <c r="A25" s="30" t="s">
        <v>24</v>
      </c>
      <c r="B25" s="6">
        <v>50</v>
      </c>
      <c r="C25" s="6">
        <v>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>
        <v>50</v>
      </c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s="4" customFormat="1" x14ac:dyDescent="0.3">
      <c r="A26" s="30"/>
      <c r="B26" s="7"/>
      <c r="C26" s="7">
        <f>C6</f>
        <v>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>
        <f>W25*W6</f>
        <v>50</v>
      </c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s="18" customFormat="1" x14ac:dyDescent="0.3">
      <c r="A27" s="15" t="s">
        <v>25</v>
      </c>
      <c r="B27" s="16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33" x14ac:dyDescent="0.3">
      <c r="A28" s="30" t="s">
        <v>22</v>
      </c>
      <c r="B28" s="6">
        <v>100</v>
      </c>
      <c r="C28" s="6">
        <v>1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>
        <v>100</v>
      </c>
      <c r="Y28" s="9"/>
      <c r="Z28" s="9"/>
      <c r="AA28" s="9"/>
      <c r="AB28" s="9"/>
      <c r="AC28" s="9"/>
      <c r="AD28" s="9"/>
      <c r="AE28" s="9"/>
      <c r="AF28" s="9"/>
      <c r="AG28" s="9"/>
    </row>
    <row r="29" spans="1:33" s="4" customFormat="1" x14ac:dyDescent="0.3">
      <c r="A29" s="30"/>
      <c r="B29" s="7"/>
      <c r="C29" s="7">
        <f>C6</f>
        <v>1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>
        <f>X28*X6</f>
        <v>100</v>
      </c>
      <c r="Y29" s="10"/>
      <c r="Z29" s="10"/>
      <c r="AA29" s="10"/>
      <c r="AB29" s="10"/>
      <c r="AC29" s="10"/>
      <c r="AD29" s="10"/>
      <c r="AE29" s="10"/>
      <c r="AF29" s="10"/>
      <c r="AG29" s="10"/>
    </row>
    <row r="30" spans="1:33" x14ac:dyDescent="0.3">
      <c r="A30" s="30" t="s">
        <v>175</v>
      </c>
      <c r="B30" s="6">
        <v>65</v>
      </c>
      <c r="C30" s="6">
        <v>1</v>
      </c>
      <c r="D30" s="9"/>
      <c r="E30" s="9"/>
      <c r="F30" s="9">
        <v>4</v>
      </c>
      <c r="G30" s="9">
        <v>0.6</v>
      </c>
      <c r="H30" s="9">
        <v>2.8</v>
      </c>
      <c r="I30" s="9">
        <v>16.899999999999999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>
        <v>40.1</v>
      </c>
      <c r="Z30" s="9">
        <v>0.6</v>
      </c>
      <c r="AA30" s="9">
        <v>1.4</v>
      </c>
      <c r="AB30" s="9">
        <v>10.8</v>
      </c>
      <c r="AC30" s="9"/>
      <c r="AD30" s="9"/>
      <c r="AE30" s="9"/>
      <c r="AF30" s="9"/>
      <c r="AG30" s="9"/>
    </row>
    <row r="31" spans="1:33" s="4" customFormat="1" x14ac:dyDescent="0.3">
      <c r="A31" s="30"/>
      <c r="B31" s="7"/>
      <c r="C31" s="7">
        <f>C6</f>
        <v>1</v>
      </c>
      <c r="D31" s="10"/>
      <c r="E31" s="10"/>
      <c r="F31" s="10">
        <f>F30*F6</f>
        <v>4</v>
      </c>
      <c r="G31" s="10">
        <f t="shared" ref="G31:I31" si="28">G30*G6</f>
        <v>0.6</v>
      </c>
      <c r="H31" s="10">
        <f t="shared" si="28"/>
        <v>2.8</v>
      </c>
      <c r="I31" s="10">
        <f t="shared" si="28"/>
        <v>16.899999999999999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>
        <f>Y30*Y6</f>
        <v>40.1</v>
      </c>
      <c r="Z31" s="10">
        <f t="shared" ref="Z31:AB31" si="29">Z30*Z6</f>
        <v>0.6</v>
      </c>
      <c r="AA31" s="10">
        <f t="shared" si="29"/>
        <v>1.4</v>
      </c>
      <c r="AB31" s="10">
        <f t="shared" si="29"/>
        <v>10.8</v>
      </c>
      <c r="AC31" s="10"/>
      <c r="AD31" s="10"/>
      <c r="AE31" s="10"/>
      <c r="AF31" s="10"/>
      <c r="AG31" s="10"/>
    </row>
    <row r="32" spans="1:33" x14ac:dyDescent="0.3">
      <c r="A32" s="30" t="s">
        <v>70</v>
      </c>
      <c r="B32" s="6">
        <v>200</v>
      </c>
      <c r="C32" s="6">
        <v>1</v>
      </c>
      <c r="D32" s="9"/>
      <c r="E32" s="9"/>
      <c r="F32" s="9">
        <v>10</v>
      </c>
      <c r="G32" s="9"/>
      <c r="H32" s="9"/>
      <c r="I32" s="9">
        <v>200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>
        <v>24</v>
      </c>
      <c r="AD32" s="9"/>
      <c r="AE32" s="9"/>
      <c r="AF32" s="9"/>
      <c r="AG32" s="9"/>
    </row>
    <row r="33" spans="1:33" s="4" customFormat="1" x14ac:dyDescent="0.3">
      <c r="A33" s="30"/>
      <c r="B33" s="7"/>
      <c r="C33" s="7">
        <f>C6</f>
        <v>1</v>
      </c>
      <c r="D33" s="10"/>
      <c r="E33" s="10"/>
      <c r="F33" s="10">
        <f>F32*F6</f>
        <v>10</v>
      </c>
      <c r="G33" s="10"/>
      <c r="H33" s="10"/>
      <c r="I33" s="10">
        <f>I32*I6</f>
        <v>200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 t="s">
        <v>229</v>
      </c>
      <c r="AC33" s="10">
        <f t="shared" ref="AC33" si="30">AC32*AC6</f>
        <v>24</v>
      </c>
      <c r="AD33" s="10"/>
      <c r="AE33" s="10"/>
      <c r="AF33" s="10"/>
      <c r="AG33" s="10"/>
    </row>
    <row r="34" spans="1:33" s="18" customFormat="1" x14ac:dyDescent="0.3">
      <c r="A34" s="15" t="s">
        <v>30</v>
      </c>
      <c r="B34" s="16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  <row r="35" spans="1:33" x14ac:dyDescent="0.3">
      <c r="A35" s="30" t="s">
        <v>60</v>
      </c>
      <c r="B35" s="6">
        <v>100</v>
      </c>
      <c r="C35" s="6">
        <v>1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>
        <v>100</v>
      </c>
      <c r="AE35" s="9"/>
      <c r="AF35" s="9"/>
      <c r="AG35" s="9"/>
    </row>
    <row r="36" spans="1:33" s="4" customFormat="1" x14ac:dyDescent="0.3">
      <c r="A36" s="30"/>
      <c r="B36" s="7"/>
      <c r="C36" s="7">
        <f>C6</f>
        <v>1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>
        <f>AD35*AD6</f>
        <v>100</v>
      </c>
      <c r="AE36" s="10"/>
      <c r="AF36" s="10"/>
      <c r="AG36" s="10"/>
    </row>
    <row r="37" spans="1:33" x14ac:dyDescent="0.3">
      <c r="A37" s="30" t="s">
        <v>174</v>
      </c>
      <c r="B37" s="6">
        <v>100</v>
      </c>
      <c r="C37" s="6">
        <v>1</v>
      </c>
      <c r="D37" s="9"/>
      <c r="E37" s="9">
        <v>8.8000000000000007</v>
      </c>
      <c r="F37" s="9"/>
      <c r="G37" s="9">
        <v>2.9</v>
      </c>
      <c r="H37" s="9">
        <v>5.9</v>
      </c>
      <c r="I37" s="9"/>
      <c r="J37" s="9"/>
      <c r="K37" s="9"/>
      <c r="L37" s="9"/>
      <c r="M37" s="9"/>
      <c r="N37" s="9"/>
      <c r="O37" s="9"/>
      <c r="P37" s="9"/>
      <c r="Q37" s="9">
        <v>6.5</v>
      </c>
      <c r="R37" s="9"/>
      <c r="S37" s="9"/>
      <c r="T37" s="9"/>
      <c r="U37" s="9"/>
      <c r="V37" s="9"/>
      <c r="W37" s="9"/>
      <c r="X37" s="9"/>
      <c r="Y37" s="9">
        <v>3.9</v>
      </c>
      <c r="Z37" s="9"/>
      <c r="AA37" s="9">
        <v>23.5</v>
      </c>
      <c r="AB37" s="9"/>
      <c r="AC37" s="9"/>
      <c r="AD37" s="9"/>
      <c r="AE37" s="9">
        <v>140.4</v>
      </c>
      <c r="AF37" s="9"/>
      <c r="AG37" s="9"/>
    </row>
    <row r="38" spans="1:33" s="4" customFormat="1" x14ac:dyDescent="0.3">
      <c r="A38" s="30"/>
      <c r="B38" s="7"/>
      <c r="C38" s="7">
        <f>C6</f>
        <v>1</v>
      </c>
      <c r="D38" s="10"/>
      <c r="E38" s="10">
        <f>E37*E6</f>
        <v>8.8000000000000007</v>
      </c>
      <c r="F38" s="10"/>
      <c r="G38" s="10">
        <f>G37*G6</f>
        <v>2.9</v>
      </c>
      <c r="H38" s="10">
        <f>H37*H6</f>
        <v>5.9</v>
      </c>
      <c r="I38" s="10"/>
      <c r="J38" s="10"/>
      <c r="K38" s="10"/>
      <c r="L38" s="10"/>
      <c r="M38" s="10"/>
      <c r="N38" s="10"/>
      <c r="O38" s="10"/>
      <c r="P38" s="10"/>
      <c r="Q38" s="10">
        <f>Q37*Q6</f>
        <v>6.5</v>
      </c>
      <c r="R38" s="10"/>
      <c r="S38" s="10"/>
      <c r="T38" s="10"/>
      <c r="U38" s="10"/>
      <c r="V38" s="10"/>
      <c r="W38" s="10"/>
      <c r="X38" s="10"/>
      <c r="Y38" s="10">
        <f>Y37*Y6</f>
        <v>3.9</v>
      </c>
      <c r="Z38" s="10"/>
      <c r="AA38" s="10">
        <f>AA37*AA6</f>
        <v>23.5</v>
      </c>
      <c r="AB38" s="10"/>
      <c r="AC38" s="10"/>
      <c r="AD38" s="10"/>
      <c r="AE38" s="10">
        <f>AE37*AE6</f>
        <v>140.4</v>
      </c>
      <c r="AF38" s="10"/>
      <c r="AG38" s="10"/>
    </row>
    <row r="39" spans="1:33" x14ac:dyDescent="0.3">
      <c r="A39" s="30" t="s">
        <v>116</v>
      </c>
      <c r="B39" s="6">
        <v>180</v>
      </c>
      <c r="C39" s="6">
        <v>1</v>
      </c>
      <c r="D39" s="9"/>
      <c r="E39" s="9"/>
      <c r="F39" s="9"/>
      <c r="G39" s="9">
        <v>3.1</v>
      </c>
      <c r="H39" s="9">
        <v>9</v>
      </c>
      <c r="I39" s="9">
        <v>378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>
        <v>63</v>
      </c>
      <c r="AG39" s="9"/>
    </row>
    <row r="40" spans="1:33" s="4" customFormat="1" x14ac:dyDescent="0.3">
      <c r="A40" s="30"/>
      <c r="B40" s="7"/>
      <c r="C40" s="7">
        <f>C6</f>
        <v>1</v>
      </c>
      <c r="D40" s="10"/>
      <c r="E40" s="10"/>
      <c r="F40" s="10"/>
      <c r="G40" s="10">
        <v>3.06</v>
      </c>
      <c r="H40" s="10">
        <v>9</v>
      </c>
      <c r="I40" s="10">
        <v>378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>
        <f>AF39*AF6</f>
        <v>63</v>
      </c>
      <c r="AG40" s="10"/>
    </row>
    <row r="41" spans="1:33" x14ac:dyDescent="0.3">
      <c r="A41" s="30" t="s">
        <v>88</v>
      </c>
      <c r="B41" s="6">
        <v>200</v>
      </c>
      <c r="C41" s="6">
        <v>1</v>
      </c>
      <c r="D41" s="9"/>
      <c r="E41" s="9"/>
      <c r="F41" s="9">
        <v>10</v>
      </c>
      <c r="G41" s="9"/>
      <c r="H41" s="9"/>
      <c r="I41" s="9">
        <v>204</v>
      </c>
      <c r="J41" s="9">
        <v>1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s="14" customFormat="1" x14ac:dyDescent="0.3">
      <c r="A42" s="30"/>
      <c r="B42" s="12"/>
      <c r="C42" s="12">
        <f>C6</f>
        <v>1</v>
      </c>
      <c r="D42" s="13"/>
      <c r="E42" s="13"/>
      <c r="F42" s="13">
        <f>F41*F6</f>
        <v>10</v>
      </c>
      <c r="G42" s="13"/>
      <c r="H42" s="13"/>
      <c r="I42" s="13">
        <f t="shared" ref="I42:J42" si="31">I41*I6</f>
        <v>204</v>
      </c>
      <c r="J42" s="13">
        <f t="shared" si="31"/>
        <v>1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x14ac:dyDescent="0.3">
      <c r="A43" s="30" t="s">
        <v>24</v>
      </c>
      <c r="B43" s="6">
        <v>50</v>
      </c>
      <c r="C43" s="6">
        <v>1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>
        <v>50</v>
      </c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s="14" customFormat="1" x14ac:dyDescent="0.3">
      <c r="A44" s="30"/>
      <c r="B44" s="7"/>
      <c r="C44" s="12">
        <f>C6</f>
        <v>1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>
        <f>W43*W6</f>
        <v>50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x14ac:dyDescent="0.3">
      <c r="A45" s="30" t="s">
        <v>87</v>
      </c>
      <c r="B45" s="6">
        <v>180</v>
      </c>
      <c r="C45" s="6">
        <v>1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>
        <v>180</v>
      </c>
    </row>
    <row r="46" spans="1:33" s="4" customFormat="1" x14ac:dyDescent="0.3">
      <c r="A46" s="30"/>
      <c r="B46" s="7"/>
      <c r="C46" s="7">
        <f>C6</f>
        <v>1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>
        <f>AG45*AG6</f>
        <v>180</v>
      </c>
    </row>
    <row r="47" spans="1:33" x14ac:dyDescent="0.3">
      <c r="A47" s="5" t="s">
        <v>33</v>
      </c>
      <c r="B47" s="6"/>
      <c r="C47" s="6"/>
      <c r="D47" s="11">
        <f>D9+D11+D13+D15+D18+D20+D22+D24+D26+D29+D31+D33+D36+D38+D40+D42+D44+D46</f>
        <v>59.5</v>
      </c>
      <c r="E47" s="11">
        <f t="shared" ref="E47:AG47" si="32">E9+E11+E13+E15+E18+E20+E22+E24+E26+E29+E31+E33+E36+E38+E40+E42+E44+E46</f>
        <v>177.8</v>
      </c>
      <c r="F47" s="11">
        <f t="shared" si="32"/>
        <v>55</v>
      </c>
      <c r="G47" s="11">
        <f t="shared" si="32"/>
        <v>8.9600000000000009</v>
      </c>
      <c r="H47" s="11">
        <f t="shared" si="32"/>
        <v>54.9</v>
      </c>
      <c r="I47" s="11">
        <f t="shared" si="32"/>
        <v>1331.1999999999998</v>
      </c>
      <c r="J47" s="11">
        <f t="shared" si="32"/>
        <v>2</v>
      </c>
      <c r="K47" s="11">
        <f t="shared" si="32"/>
        <v>442.4</v>
      </c>
      <c r="L47" s="11">
        <f t="shared" si="32"/>
        <v>7.2</v>
      </c>
      <c r="M47" s="11">
        <f t="shared" si="32"/>
        <v>16.100000000000001</v>
      </c>
      <c r="N47" s="11">
        <f t="shared" si="32"/>
        <v>7.2</v>
      </c>
      <c r="O47" s="11">
        <f t="shared" si="32"/>
        <v>27.9</v>
      </c>
      <c r="P47" s="11">
        <f t="shared" si="32"/>
        <v>12.8</v>
      </c>
      <c r="Q47" s="11">
        <f t="shared" si="32"/>
        <v>11.3</v>
      </c>
      <c r="R47" s="11">
        <f t="shared" si="32"/>
        <v>9.6</v>
      </c>
      <c r="S47" s="11">
        <f t="shared" si="32"/>
        <v>98.8</v>
      </c>
      <c r="T47" s="11">
        <f t="shared" si="32"/>
        <v>5.0999999999999996</v>
      </c>
      <c r="U47" s="11">
        <f t="shared" si="32"/>
        <v>22</v>
      </c>
      <c r="V47" s="11">
        <f t="shared" si="32"/>
        <v>140</v>
      </c>
      <c r="W47" s="11">
        <f t="shared" si="32"/>
        <v>100</v>
      </c>
      <c r="X47" s="11">
        <f t="shared" si="32"/>
        <v>100</v>
      </c>
      <c r="Y47" s="11">
        <f t="shared" si="32"/>
        <v>44</v>
      </c>
      <c r="Z47" s="11">
        <f t="shared" si="32"/>
        <v>0.6</v>
      </c>
      <c r="AA47" s="11">
        <f t="shared" si="32"/>
        <v>24.9</v>
      </c>
      <c r="AB47" s="11" t="e">
        <f t="shared" si="32"/>
        <v>#VALUE!</v>
      </c>
      <c r="AC47" s="11">
        <f t="shared" si="32"/>
        <v>24</v>
      </c>
      <c r="AD47" s="11">
        <f t="shared" si="32"/>
        <v>100</v>
      </c>
      <c r="AE47" s="11">
        <f t="shared" si="32"/>
        <v>140.4</v>
      </c>
      <c r="AF47" s="11">
        <f t="shared" si="32"/>
        <v>63</v>
      </c>
      <c r="AG47" s="11">
        <f t="shared" si="32"/>
        <v>180</v>
      </c>
    </row>
    <row r="48" spans="1:33" x14ac:dyDescent="0.3">
      <c r="A48" s="5" t="s">
        <v>106</v>
      </c>
      <c r="B48" s="8"/>
      <c r="C48" s="8"/>
      <c r="D48" s="23">
        <f>D47/1000</f>
        <v>5.9499999999999997E-2</v>
      </c>
      <c r="E48" s="23">
        <f t="shared" ref="E48:AG48" si="33">E47/1000</f>
        <v>0.17780000000000001</v>
      </c>
      <c r="F48" s="23">
        <f t="shared" si="33"/>
        <v>5.5E-2</v>
      </c>
      <c r="G48" s="23">
        <f t="shared" si="33"/>
        <v>8.9600000000000009E-3</v>
      </c>
      <c r="H48" s="23">
        <f t="shared" si="33"/>
        <v>5.4899999999999997E-2</v>
      </c>
      <c r="I48" s="23">
        <f t="shared" si="33"/>
        <v>1.3311999999999997</v>
      </c>
      <c r="J48" s="23">
        <f t="shared" si="33"/>
        <v>2E-3</v>
      </c>
      <c r="K48" s="23">
        <f t="shared" si="33"/>
        <v>0.44239999999999996</v>
      </c>
      <c r="L48" s="23">
        <f t="shared" si="33"/>
        <v>7.1999999999999998E-3</v>
      </c>
      <c r="M48" s="23">
        <f t="shared" si="33"/>
        <v>1.61E-2</v>
      </c>
      <c r="N48" s="23">
        <f t="shared" si="33"/>
        <v>7.1999999999999998E-3</v>
      </c>
      <c r="O48" s="23">
        <f t="shared" si="33"/>
        <v>2.7899999999999998E-2</v>
      </c>
      <c r="P48" s="23">
        <f t="shared" si="33"/>
        <v>1.2800000000000001E-2</v>
      </c>
      <c r="Q48" s="23">
        <f t="shared" si="33"/>
        <v>1.1300000000000001E-2</v>
      </c>
      <c r="R48" s="23">
        <f t="shared" si="33"/>
        <v>9.5999999999999992E-3</v>
      </c>
      <c r="S48" s="23">
        <f t="shared" si="33"/>
        <v>9.8799999999999999E-2</v>
      </c>
      <c r="T48" s="23">
        <f t="shared" si="33"/>
        <v>5.0999999999999995E-3</v>
      </c>
      <c r="U48" s="23">
        <f t="shared" si="33"/>
        <v>2.1999999999999999E-2</v>
      </c>
      <c r="V48" s="23">
        <f t="shared" si="33"/>
        <v>0.14000000000000001</v>
      </c>
      <c r="W48" s="23">
        <f t="shared" si="33"/>
        <v>0.1</v>
      </c>
      <c r="X48" s="23">
        <f t="shared" si="33"/>
        <v>0.1</v>
      </c>
      <c r="Y48" s="23">
        <f t="shared" si="33"/>
        <v>4.3999999999999997E-2</v>
      </c>
      <c r="Z48" s="23">
        <f t="shared" si="33"/>
        <v>5.9999999999999995E-4</v>
      </c>
      <c r="AA48" s="23">
        <f t="shared" si="33"/>
        <v>2.4899999999999999E-2</v>
      </c>
      <c r="AB48" s="23" t="e">
        <f t="shared" si="33"/>
        <v>#VALUE!</v>
      </c>
      <c r="AC48" s="23">
        <f t="shared" si="33"/>
        <v>2.4E-2</v>
      </c>
      <c r="AD48" s="23">
        <f t="shared" si="33"/>
        <v>0.1</v>
      </c>
      <c r="AE48" s="23">
        <f t="shared" si="33"/>
        <v>0.1404</v>
      </c>
      <c r="AF48" s="23">
        <f t="shared" si="33"/>
        <v>6.3E-2</v>
      </c>
      <c r="AG48" s="23">
        <f t="shared" si="33"/>
        <v>0.18</v>
      </c>
    </row>
    <row r="49" spans="1:33" ht="57.6" x14ac:dyDescent="0.3">
      <c r="D49" s="3" t="s">
        <v>37</v>
      </c>
      <c r="E49" s="3" t="s">
        <v>4</v>
      </c>
      <c r="F49" s="3" t="s">
        <v>5</v>
      </c>
      <c r="G49" s="3" t="s">
        <v>6</v>
      </c>
      <c r="H49" s="3" t="s">
        <v>7</v>
      </c>
      <c r="I49" s="3" t="s">
        <v>8</v>
      </c>
      <c r="J49" s="3" t="s">
        <v>9</v>
      </c>
      <c r="K49" s="3" t="s">
        <v>13</v>
      </c>
      <c r="L49" s="3" t="s">
        <v>59</v>
      </c>
      <c r="M49" s="3" t="s">
        <v>58</v>
      </c>
      <c r="N49" s="3" t="s">
        <v>135</v>
      </c>
      <c r="O49" s="3" t="s">
        <v>15</v>
      </c>
      <c r="P49" s="3" t="s">
        <v>14</v>
      </c>
      <c r="Q49" s="3" t="s">
        <v>16</v>
      </c>
      <c r="R49" s="3" t="s">
        <v>57</v>
      </c>
      <c r="S49" s="3" t="s">
        <v>38</v>
      </c>
      <c r="T49" s="3" t="s">
        <v>56</v>
      </c>
      <c r="U49" s="3" t="s">
        <v>63</v>
      </c>
      <c r="V49" s="3" t="s">
        <v>100</v>
      </c>
      <c r="W49" s="3" t="s">
        <v>111</v>
      </c>
      <c r="X49" s="3" t="s">
        <v>22</v>
      </c>
      <c r="Y49" s="3" t="s">
        <v>102</v>
      </c>
      <c r="Z49" s="3" t="s">
        <v>26</v>
      </c>
      <c r="AA49" s="3" t="s">
        <v>18</v>
      </c>
      <c r="AB49" s="3" t="s">
        <v>47</v>
      </c>
      <c r="AC49" s="3" t="s">
        <v>72</v>
      </c>
      <c r="AD49" s="3" t="s">
        <v>62</v>
      </c>
      <c r="AE49" s="3" t="s">
        <v>103</v>
      </c>
      <c r="AF49" s="3" t="s">
        <v>99</v>
      </c>
      <c r="AG49" s="3" t="s">
        <v>87</v>
      </c>
    </row>
    <row r="50" spans="1:33" x14ac:dyDescent="0.3">
      <c r="AA50" s="25">
        <f>AA48/0.04</f>
        <v>0.62249999999999994</v>
      </c>
    </row>
    <row r="51" spans="1:33" x14ac:dyDescent="0.3">
      <c r="A51" s="1" t="s">
        <v>107</v>
      </c>
      <c r="AA51" s="24" t="s">
        <v>108</v>
      </c>
    </row>
  </sheetData>
  <mergeCells count="19">
    <mergeCell ref="A45:A46"/>
    <mergeCell ref="A21:A22"/>
    <mergeCell ref="A23:A24"/>
    <mergeCell ref="A25:A26"/>
    <mergeCell ref="A28:A29"/>
    <mergeCell ref="A30:A31"/>
    <mergeCell ref="A32:A33"/>
    <mergeCell ref="A35:A36"/>
    <mergeCell ref="A37:A38"/>
    <mergeCell ref="A39:A40"/>
    <mergeCell ref="A14:A15"/>
    <mergeCell ref="A17:A18"/>
    <mergeCell ref="A41:A42"/>
    <mergeCell ref="A43:A44"/>
    <mergeCell ref="A4:H4"/>
    <mergeCell ref="A19:A20"/>
    <mergeCell ref="A8:A9"/>
    <mergeCell ref="A10:A11"/>
    <mergeCell ref="A12:A13"/>
  </mergeCells>
  <pageMargins left="0.25" right="0.25" top="0.75" bottom="0.75" header="0.3" footer="0.3"/>
  <pageSetup paperSize="9" scale="45" fitToHeight="0" orientation="landscape" r:id="rId1"/>
  <colBreaks count="1" manualBreakCount="1"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1</vt:lpstr>
      <vt:lpstr>2</vt:lpstr>
      <vt:lpstr>3</vt:lpstr>
      <vt:lpstr>4</vt:lpstr>
      <vt:lpstr>5</vt:lpstr>
      <vt:lpstr>6</vt:lpstr>
      <vt:lpstr>7</vt:lpstr>
      <vt:lpstr>2-1</vt:lpstr>
      <vt:lpstr>2-2</vt:lpstr>
      <vt:lpstr>2-3</vt:lpstr>
      <vt:lpstr>2-4</vt:lpstr>
      <vt:lpstr>2-5</vt:lpstr>
      <vt:lpstr>2-6</vt:lpstr>
      <vt:lpstr>2-7</vt:lpstr>
      <vt:lpstr>'1'!Область_печати</vt:lpstr>
      <vt:lpstr>'2'!Область_печати</vt:lpstr>
      <vt:lpstr>'2-1'!Область_печати</vt:lpstr>
      <vt:lpstr>'2-2'!Область_печати</vt:lpstr>
      <vt:lpstr>'2-3'!Область_печати</vt:lpstr>
      <vt:lpstr>'2-4'!Область_печати</vt:lpstr>
      <vt:lpstr>'2-5'!Область_печати</vt:lpstr>
      <vt:lpstr>'2-6'!Область_печати</vt:lpstr>
      <vt:lpstr>'2-7'!Область_печати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</vt:vector>
  </TitlesOfParts>
  <Company>сервер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user</cp:lastModifiedBy>
  <cp:lastPrinted>2022-12-16T04:01:06Z</cp:lastPrinted>
  <dcterms:created xsi:type="dcterms:W3CDTF">2008-04-11T04:45:05Z</dcterms:created>
  <dcterms:modified xsi:type="dcterms:W3CDTF">2023-05-30T10:08:13Z</dcterms:modified>
</cp:coreProperties>
</file>